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280"/>
  </bookViews>
  <sheets>
    <sheet name="20. МСП" sheetId="2" r:id="rId1"/>
    <sheet name="Лист1" sheetId="1" r:id="rId2"/>
  </sheets>
  <definedNames>
    <definedName name="Z_133BB3F8_8DD4_4AEF_8CD6_A5FB14681329_.wvu.Rows" localSheetId="0" hidden="1">'20. МСП'!$19:$19</definedName>
    <definedName name="Z_20A05A62_CBE8_4538_BBC3_2AD9D3B8FAC0_.wvu.Rows" localSheetId="0" hidden="1">'20. МСП'!$19:$19</definedName>
    <definedName name="Z_21E1D423_7B38_4272_8354_09B4DB62C9EB_.wvu.Rows" localSheetId="0" hidden="1">'20. МСП'!$19:$19</definedName>
    <definedName name="Z_2940A182_D1A7_43C5_8D6E_965BED4371B0_.wvu.Rows" localSheetId="0" hidden="1">'20. МСП'!$19:$19</definedName>
    <definedName name="Z_2A5A11D4_90C6_4A3E_8165_7D7BD634B22F_.wvu.Rows" localSheetId="0" hidden="1">'20. МСП'!$19:$19</definedName>
    <definedName name="Z_519948E4_0B24_465F_9D9E_44BE50D1D647_.wvu.Rows" localSheetId="0" hidden="1">'20. МСП'!$19:$19</definedName>
    <definedName name="Z_562453CE_35F5_40A3_AD14_6399D1197C99_.wvu.Rows" localSheetId="0" hidden="1">'20. МСП'!$19:$19</definedName>
    <definedName name="Z_60A1F930_4BEC_460A_8E14_01E47F6DD055_.wvu.Rows" localSheetId="0" hidden="1">'20. МСП'!$19:$19</definedName>
    <definedName name="Z_7C5A2A36_3D69_43D9_9018_A52C27EC78F9_.wvu.Rows" localSheetId="0" hidden="1">'20. МСП'!$19:$19</definedName>
    <definedName name="Z_996EC2F0_F6EC_4E63_A83E_34865157BD8D_.wvu.Rows" localSheetId="0" hidden="1">'20. МСП'!$19:$19</definedName>
    <definedName name="Z_A0E2FBF6_E560_4343_8BE6_217DC798135B_.wvu.Rows" localSheetId="0" hidden="1">'20. МСП'!$19:$19</definedName>
    <definedName name="Z_A4AF2100_C59D_4F60_9EAB_56D9103463F7_.wvu.Rows" localSheetId="0" hidden="1">'20. МСП'!$19:$19</definedName>
    <definedName name="Z_AB9978E4_895D_4050_8F07_2484E22632D1_.wvu.Rows" localSheetId="0" hidden="1">'20. МСП'!$19:$19</definedName>
    <definedName name="Z_AFADB96A_0516_43C1_9F1B_0604F3CAC04A_.wvu.Rows" localSheetId="0" hidden="1">'20. МСП'!$19:$19</definedName>
    <definedName name="Z_B6B60ED6_A6CC_4DA7_A8CA_5E6DB52D5A87_.wvu.Rows" localSheetId="0" hidden="1">'20. МСП'!$19:$19</definedName>
    <definedName name="Z_BBF6B43F_E0FC_43DF_B91C_674F6AB4B556_.wvu.Rows" localSheetId="0" hidden="1">'20. МСП'!$19:$19</definedName>
    <definedName name="Z_C282AA4E_1BB5_4296_9AC6_844C0F88E5FC_.wvu.Rows" localSheetId="0" hidden="1">'20. МСП'!$19:$19</definedName>
    <definedName name="Z_C7DC638A_7F60_46C9_A1FB_9ADEAE87F332_.wvu.Rows" localSheetId="0" hidden="1">'20. МСП'!$19:$19</definedName>
    <definedName name="Z_EA46B61D_849C_4795_A4FF_F8F1740022EB_.wvu.Rows" localSheetId="0" hidden="1">'20. МСП'!$19:$19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I22" i="2" s="1"/>
  <c r="E22" i="2"/>
  <c r="D22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G21" i="2"/>
  <c r="I21" i="2" s="1"/>
  <c r="E21" i="2"/>
  <c r="D21" i="2"/>
  <c r="H21" i="2" s="1"/>
  <c r="G20" i="2"/>
  <c r="I20" i="2" s="1"/>
  <c r="E20" i="2"/>
  <c r="D20" i="2"/>
  <c r="G19" i="2"/>
  <c r="G18" i="2" s="1"/>
  <c r="F19" i="2"/>
  <c r="E19" i="2"/>
  <c r="E18" i="2" s="1"/>
  <c r="D19" i="2"/>
  <c r="H19" i="2" s="1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G17" i="2"/>
  <c r="I17" i="2" s="1"/>
  <c r="F17" i="2"/>
  <c r="E17" i="2"/>
  <c r="D17" i="2"/>
  <c r="D15" i="2" s="1"/>
  <c r="H15" i="2" s="1"/>
  <c r="G16" i="2"/>
  <c r="I16" i="2" s="1"/>
  <c r="E16" i="2"/>
  <c r="D16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G15" i="2"/>
  <c r="I15" i="2" s="1"/>
  <c r="E15" i="2"/>
  <c r="AG14" i="2"/>
  <c r="AF14" i="2"/>
  <c r="AE14" i="2"/>
  <c r="AD14" i="2"/>
  <c r="AC14" i="2"/>
  <c r="AB14" i="2"/>
  <c r="AA14" i="2"/>
  <c r="AA10" i="2" s="1"/>
  <c r="Z14" i="2"/>
  <c r="Z10" i="2" s="1"/>
  <c r="Y14" i="2"/>
  <c r="Y10" i="2" s="1"/>
  <c r="X14" i="2"/>
  <c r="X10" i="2" s="1"/>
  <c r="W14" i="2"/>
  <c r="W10" i="2" s="1"/>
  <c r="V14" i="2"/>
  <c r="V10" i="2" s="1"/>
  <c r="U14" i="2"/>
  <c r="T14" i="2"/>
  <c r="S14" i="2"/>
  <c r="R14" i="2"/>
  <c r="Q14" i="2"/>
  <c r="P14" i="2"/>
  <c r="O14" i="2"/>
  <c r="O10" i="2" s="1"/>
  <c r="N14" i="2"/>
  <c r="N10" i="2" s="1"/>
  <c r="M14" i="2"/>
  <c r="M10" i="2" s="1"/>
  <c r="L14" i="2"/>
  <c r="L10" i="2" s="1"/>
  <c r="K14" i="2"/>
  <c r="G14" i="2" s="1"/>
  <c r="J14" i="2"/>
  <c r="E14" i="2" s="1"/>
  <c r="E12" i="2" s="1"/>
  <c r="AG13" i="2"/>
  <c r="AG12" i="2" s="1"/>
  <c r="AF13" i="2"/>
  <c r="AF12" i="2" s="1"/>
  <c r="AE13" i="2"/>
  <c r="AE12" i="2" s="1"/>
  <c r="AD13" i="2"/>
  <c r="AD12" i="2" s="1"/>
  <c r="AC13" i="2"/>
  <c r="AC12" i="2" s="1"/>
  <c r="AB13" i="2"/>
  <c r="AB9" i="2" s="1"/>
  <c r="AB8" i="2" s="1"/>
  <c r="AA13" i="2"/>
  <c r="Z13" i="2"/>
  <c r="Y13" i="2"/>
  <c r="X13" i="2"/>
  <c r="W13" i="2"/>
  <c r="V13" i="2"/>
  <c r="U13" i="2"/>
  <c r="U12" i="2" s="1"/>
  <c r="T13" i="2"/>
  <c r="T12" i="2" s="1"/>
  <c r="S13" i="2"/>
  <c r="S12" i="2" s="1"/>
  <c r="R13" i="2"/>
  <c r="R12" i="2" s="1"/>
  <c r="Q13" i="2"/>
  <c r="G13" i="2" s="1"/>
  <c r="P13" i="2"/>
  <c r="P12" i="2" s="1"/>
  <c r="O13" i="2"/>
  <c r="N13" i="2"/>
  <c r="M13" i="2"/>
  <c r="L13" i="2"/>
  <c r="K13" i="2"/>
  <c r="J13" i="2"/>
  <c r="E13" i="2"/>
  <c r="D13" i="2"/>
  <c r="AA12" i="2"/>
  <c r="Z12" i="2"/>
  <c r="Y12" i="2"/>
  <c r="V12" i="2"/>
  <c r="O12" i="2"/>
  <c r="N12" i="2"/>
  <c r="M12" i="2"/>
  <c r="K12" i="2"/>
  <c r="J12" i="2"/>
  <c r="AG10" i="2"/>
  <c r="AF10" i="2"/>
  <c r="AE10" i="2"/>
  <c r="AD10" i="2"/>
  <c r="AC10" i="2"/>
  <c r="AB10" i="2"/>
  <c r="U10" i="2"/>
  <c r="T10" i="2"/>
  <c r="S10" i="2"/>
  <c r="R10" i="2"/>
  <c r="Q10" i="2"/>
  <c r="P10" i="2"/>
  <c r="AA9" i="2"/>
  <c r="AA8" i="2" s="1"/>
  <c r="Z9" i="2"/>
  <c r="Z8" i="2" s="1"/>
  <c r="Y9" i="2"/>
  <c r="Y8" i="2" s="1"/>
  <c r="X9" i="2"/>
  <c r="W9" i="2"/>
  <c r="V9" i="2"/>
  <c r="O9" i="2"/>
  <c r="O8" i="2" s="1"/>
  <c r="N9" i="2"/>
  <c r="N8" i="2" s="1"/>
  <c r="M9" i="2"/>
  <c r="L9" i="2"/>
  <c r="K9" i="2"/>
  <c r="J9" i="2"/>
  <c r="I18" i="2" l="1"/>
  <c r="L8" i="2"/>
  <c r="M8" i="2"/>
  <c r="I14" i="2"/>
  <c r="G12" i="2"/>
  <c r="H14" i="2"/>
  <c r="F14" i="2"/>
  <c r="F12" i="2" s="1"/>
  <c r="V8" i="2"/>
  <c r="I13" i="2"/>
  <c r="H13" i="2"/>
  <c r="F13" i="2"/>
  <c r="W8" i="2"/>
  <c r="X8" i="2"/>
  <c r="L12" i="2"/>
  <c r="H17" i="2"/>
  <c r="I19" i="2"/>
  <c r="W12" i="2"/>
  <c r="J10" i="2"/>
  <c r="AB12" i="2"/>
  <c r="D18" i="2"/>
  <c r="H18" i="2" s="1"/>
  <c r="E9" i="2"/>
  <c r="K10" i="2"/>
  <c r="G10" i="2" s="1"/>
  <c r="Q12" i="2"/>
  <c r="X12" i="2"/>
  <c r="D14" i="2"/>
  <c r="D12" i="2" s="1"/>
  <c r="Q9" i="2"/>
  <c r="Q8" i="2" s="1"/>
  <c r="AC9" i="2"/>
  <c r="AC8" i="2" s="1"/>
  <c r="R9" i="2"/>
  <c r="R8" i="2" s="1"/>
  <c r="AD9" i="2"/>
  <c r="AD8" i="2" s="1"/>
  <c r="F16" i="2"/>
  <c r="F15" i="2" s="1"/>
  <c r="F20" i="2"/>
  <c r="F18" i="2" s="1"/>
  <c r="F22" i="2"/>
  <c r="F21" i="2" s="1"/>
  <c r="S9" i="2"/>
  <c r="S8" i="2" s="1"/>
  <c r="AE9" i="2"/>
  <c r="AE8" i="2" s="1"/>
  <c r="T9" i="2"/>
  <c r="T8" i="2" s="1"/>
  <c r="AF9" i="2"/>
  <c r="AF8" i="2" s="1"/>
  <c r="H16" i="2"/>
  <c r="H20" i="2"/>
  <c r="H22" i="2"/>
  <c r="P9" i="2"/>
  <c r="P8" i="2" s="1"/>
  <c r="U9" i="2"/>
  <c r="U8" i="2" s="1"/>
  <c r="AG9" i="2"/>
  <c r="AG8" i="2" s="1"/>
  <c r="I12" i="2" l="1"/>
  <c r="H12" i="2"/>
  <c r="D10" i="2"/>
  <c r="H10" i="2" s="1"/>
  <c r="E10" i="2"/>
  <c r="I10" i="2"/>
  <c r="F10" i="2"/>
  <c r="J8" i="2"/>
  <c r="D9" i="2"/>
  <c r="D8" i="2" s="1"/>
  <c r="E8" i="2"/>
  <c r="G9" i="2"/>
  <c r="K8" i="2"/>
  <c r="I9" i="2" l="1"/>
  <c r="H9" i="2"/>
  <c r="F9" i="2"/>
  <c r="F8" i="2" s="1"/>
  <c r="G8" i="2"/>
  <c r="H8" i="2" l="1"/>
  <c r="I8" i="2"/>
</calcChain>
</file>

<file path=xl/sharedStrings.xml><?xml version="1.0" encoding="utf-8"?>
<sst xmlns="http://schemas.openxmlformats.org/spreadsheetml/2006/main" count="72" uniqueCount="38">
  <si>
    <t xml:space="preserve">Отчет о ходе реализации муниципальной программы </t>
  </si>
  <si>
    <t xml:space="preserve"> "Развитие малого и среднего предпринимательства и инвестиционной деятельности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</si>
  <si>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</si>
  <si>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</si>
  <si>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</si>
  <si>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</si>
  <si>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</si>
  <si>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</si>
  <si>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</si>
  <si>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</si>
  <si>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</si>
  <si>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</si>
  <si>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</si>
  <si>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</si>
  <si>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</si>
  <si>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</si>
  <si>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</si>
  <si>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</si>
  <si>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</si>
  <si>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</si>
  <si>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</si>
  <si>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</si>
  <si>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</si>
  <si>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</si>
  <si>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</si>
  <si>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</si>
  <si>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</si>
  <si>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</si>
  <si>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</si>
  <si>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бюджет автономного округа</t>
  </si>
  <si>
    <t>бюджет города Когалыма</t>
  </si>
  <si>
    <t>Направление (подпрограмма) «Развитие малого и среднего предпринимательства, повышение инвестиционной привлекательности»</t>
  </si>
  <si>
    <t xml:space="preserve"> РП 1.1</t>
  </si>
  <si>
    <t>Региональный проект «Малое и среднее предпринимательство и поддержка индивидуальной предпринимательской инициативы», в том числе:</t>
  </si>
  <si>
    <t xml:space="preserve">Предоставление субсидий на финансовую поддержку субъектов малого и среднего предпринимательства и развитие социального предпринимательства </t>
  </si>
  <si>
    <t>Предоставление грантовой поддержи субъектам малого и среднего предпринимательства:
- на развитие предпринимательства;
- на развитие молодежного предпринимательства;
- на развитие социального предпринимательства;
- на развитие креативного предпринимательства</t>
  </si>
  <si>
    <t xml:space="preserve"> 1.1</t>
  </si>
  <si>
    <t>Комплекс процессных мероприятий «Обеспечение деятельности органов местного самоуправления города Когалыма» / «Обеспечено функционирование управления инвестиционной деятельности и развития
предпринимательства Администрации города Когалыма»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</si>
</sst>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justify" vertical="center" wrapText="1"/>
    </xf>
    <xf numFmtId="0" fontId="2" fillId="0" borderId="0" xfId="1" applyFont="1" applyAlignment="1" applyProtection="1">
      <alignment vertical="center" wrapText="1"/>
    </xf>
    <xf numFmtId="164" fontId="2" fillId="0" borderId="0" xfId="1" applyNumberFormat="1" applyFont="1" applyAlignment="1" applyProtection="1">
      <alignment vertical="center" wrapText="1"/>
    </xf>
    <xf numFmtId="164" fontId="2" fillId="0" borderId="0" xfId="1" applyNumberFormat="1" applyFont="1" applyAlignment="1" applyProtection="1">
      <alignment horizontal="left" vertical="center" wrapText="1"/>
    </xf>
    <xf numFmtId="164" fontId="3" fillId="0" borderId="0" xfId="1" applyNumberFormat="1" applyFont="1" applyAlignment="1" applyProtection="1">
      <alignment horizontal="center" vertical="center" wrapText="1"/>
    </xf>
    <xf numFmtId="164" fontId="3" fillId="0" borderId="0" xfId="1" applyNumberFormat="1" applyFont="1" applyAlignment="1" applyProtection="1">
      <alignment vertical="center" wrapText="1"/>
    </xf>
    <xf numFmtId="164" fontId="3" fillId="0" borderId="1" xfId="1" applyNumberFormat="1" applyFont="1" applyBorder="1" applyAlignment="1" applyProtection="1">
      <alignment horizontal="center" vertical="center" wrapText="1"/>
    </xf>
    <xf numFmtId="164" fontId="3" fillId="0" borderId="1" xfId="1" applyNumberFormat="1" applyFont="1" applyBorder="1" applyAlignment="1" applyProtection="1">
      <alignment vertical="center" wrapText="1"/>
    </xf>
    <xf numFmtId="164" fontId="2" fillId="0" borderId="1" xfId="1" applyNumberFormat="1" applyFont="1" applyBorder="1" applyAlignment="1" applyProtection="1">
      <alignment horizontal="right" vertical="center" wrapText="1"/>
    </xf>
    <xf numFmtId="0" fontId="3" fillId="0" borderId="2" xfId="1" applyFont="1" applyBorder="1" applyAlignment="1" applyProtection="1">
      <alignment horizontal="left" vertical="top" wrapText="1"/>
    </xf>
    <xf numFmtId="0" fontId="3" fillId="0" borderId="2" xfId="1" applyFont="1" applyBorder="1" applyAlignment="1" applyProtection="1">
      <alignment horizontal="center" vertical="top" wrapText="1"/>
    </xf>
    <xf numFmtId="164" fontId="3" fillId="0" borderId="2" xfId="1" applyNumberFormat="1" applyFont="1" applyBorder="1" applyAlignment="1" applyProtection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 wrapText="1"/>
    </xf>
    <xf numFmtId="164" fontId="3" fillId="0" borderId="4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left" vertical="top" wrapText="1"/>
    </xf>
    <xf numFmtId="0" fontId="3" fillId="0" borderId="5" xfId="1" applyFont="1" applyBorder="1" applyAlignment="1" applyProtection="1">
      <alignment horizontal="center" vertical="top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164" fontId="3" fillId="0" borderId="6" xfId="1" applyNumberFormat="1" applyFont="1" applyBorder="1" applyAlignment="1" applyProtection="1">
      <alignment horizontal="center" vertical="center" wrapText="1"/>
    </xf>
    <xf numFmtId="164" fontId="3" fillId="0" borderId="7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left" vertical="top" wrapText="1"/>
    </xf>
    <xf numFmtId="0" fontId="3" fillId="0" borderId="8" xfId="1" applyFont="1" applyBorder="1" applyAlignment="1" applyProtection="1">
      <alignment horizontal="center" vertical="top" wrapText="1"/>
    </xf>
    <xf numFmtId="0" fontId="3" fillId="0" borderId="9" xfId="1" applyFont="1" applyBorder="1" applyAlignment="1" applyProtection="1">
      <alignment horizontal="center" vertical="center" wrapText="1"/>
    </xf>
    <xf numFmtId="14" fontId="3" fillId="0" borderId="9" xfId="1" applyNumberFormat="1" applyFont="1" applyBorder="1" applyAlignment="1" applyProtection="1">
      <alignment horizontal="center" vertical="center" wrapText="1"/>
    </xf>
    <xf numFmtId="49" fontId="3" fillId="0" borderId="9" xfId="1" applyNumberFormat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165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Protection="1"/>
    <xf numFmtId="0" fontId="3" fillId="0" borderId="2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left" vertical="center" wrapText="1"/>
    </xf>
    <xf numFmtId="166" fontId="3" fillId="0" borderId="9" xfId="1" applyNumberFormat="1" applyFont="1" applyFill="1" applyBorder="1" applyAlignment="1" applyProtection="1">
      <alignment horizontal="center" vertical="center"/>
    </xf>
    <xf numFmtId="166" fontId="3" fillId="0" borderId="9" xfId="1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3" fillId="0" borderId="5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 wrapText="1"/>
    </xf>
    <xf numFmtId="166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vertical="center"/>
    </xf>
    <xf numFmtId="0" fontId="2" fillId="0" borderId="1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12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vertical="center" wrapText="1"/>
    </xf>
    <xf numFmtId="0" fontId="4" fillId="0" borderId="0" xfId="1" applyFont="1" applyAlignment="1" applyProtection="1">
      <alignment vertical="center"/>
    </xf>
    <xf numFmtId="16" fontId="3" fillId="0" borderId="2" xfId="1" applyNumberFormat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left" vertical="center" wrapText="1"/>
    </xf>
    <xf numFmtId="166" fontId="3" fillId="0" borderId="9" xfId="1" applyNumberFormat="1" applyFont="1" applyBorder="1" applyAlignment="1" applyProtection="1">
      <alignment horizontal="center" vertical="center"/>
    </xf>
    <xf numFmtId="166" fontId="3" fillId="0" borderId="9" xfId="1" applyNumberFormat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vertical="center" wrapText="1"/>
    </xf>
    <xf numFmtId="166" fontId="2" fillId="0" borderId="0" xfId="1" applyNumberFormat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" fontId="3" fillId="0" borderId="5" xfId="1" applyNumberFormat="1" applyFont="1" applyBorder="1" applyAlignment="1" applyProtection="1">
      <alignment horizontal="center" vertical="center"/>
    </xf>
    <xf numFmtId="166" fontId="2" fillId="0" borderId="9" xfId="1" applyNumberFormat="1" applyFont="1" applyFill="1" applyBorder="1" applyAlignment="1" applyProtection="1">
      <alignment horizontal="center" vertical="center"/>
      <protection locked="0"/>
    </xf>
    <xf numFmtId="166" fontId="2" fillId="0" borderId="0" xfId="1" applyNumberFormat="1" applyFont="1" applyFill="1" applyAlignment="1" applyProtection="1">
      <alignment vertical="center"/>
    </xf>
    <xf numFmtId="0" fontId="3" fillId="0" borderId="5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right" vertical="center" wrapText="1"/>
    </xf>
    <xf numFmtId="0" fontId="2" fillId="0" borderId="5" xfId="1" applyFont="1" applyBorder="1" applyAlignment="1" applyProtection="1">
      <alignment horizontal="right" vertical="center" wrapText="1"/>
    </xf>
    <xf numFmtId="0" fontId="2" fillId="0" borderId="9" xfId="1" applyFont="1" applyBorder="1" applyAlignment="1" applyProtection="1">
      <alignment horizontal="left" vertical="center" wrapText="1"/>
    </xf>
    <xf numFmtId="166" fontId="2" fillId="0" borderId="9" xfId="1" applyNumberFormat="1" applyFont="1" applyBorder="1" applyAlignment="1" applyProtection="1">
      <alignment horizontal="center" vertical="center"/>
    </xf>
    <xf numFmtId="166" fontId="2" fillId="0" borderId="9" xfId="1" applyNumberFormat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</xf>
    <xf numFmtId="0" fontId="4" fillId="0" borderId="0" xfId="1" applyFont="1" applyProtection="1"/>
    <xf numFmtId="0" fontId="4" fillId="0" borderId="0" xfId="1" applyFont="1" applyAlignment="1" applyProtection="1">
      <alignment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22"/>
  <sheetViews>
    <sheetView tabSelected="1" zoomScale="90" zoomScaleNormal="90" workbookViewId="0">
      <pane xSplit="6" ySplit="7" topLeftCell="H8" activePane="bottomRight" state="frozen"/>
      <selection pane="topRight" activeCell="G1" sqref="G1"/>
      <selection pane="bottomLeft" activeCell="A8" sqref="A8"/>
      <selection pane="bottomRight" activeCell="P22" sqref="P22"/>
    </sheetView>
  </sheetViews>
  <sheetFormatPr defaultColWidth="9.140625" defaultRowHeight="15.75" x14ac:dyDescent="0.25"/>
  <cols>
    <col min="1" max="1" width="6.5703125" style="70" customWidth="1"/>
    <col min="2" max="2" width="42.7109375" style="70" customWidth="1"/>
    <col min="3" max="3" width="18.5703125" style="71" customWidth="1"/>
    <col min="4" max="4" width="18" style="70" customWidth="1"/>
    <col min="5" max="5" width="14.7109375" style="70" customWidth="1"/>
    <col min="6" max="6" width="15" style="70" customWidth="1"/>
    <col min="7" max="7" width="13.85546875" style="70" customWidth="1"/>
    <col min="8" max="8" width="12.140625" style="70" customWidth="1"/>
    <col min="9" max="9" width="10.85546875" style="70" customWidth="1"/>
    <col min="10" max="10" width="14.28515625" style="70" customWidth="1"/>
    <col min="11" max="11" width="13.5703125" style="70" customWidth="1"/>
    <col min="12" max="12" width="13.85546875" style="70" customWidth="1"/>
    <col min="13" max="13" width="13" style="70" customWidth="1"/>
    <col min="14" max="14" width="13.42578125" style="70" customWidth="1"/>
    <col min="15" max="15" width="11.5703125" style="70" customWidth="1"/>
    <col min="16" max="16" width="13.42578125" style="70" customWidth="1"/>
    <col min="17" max="17" width="11.5703125" style="70" customWidth="1"/>
    <col min="18" max="18" width="13" style="70" customWidth="1"/>
    <col min="19" max="19" width="11.5703125" style="70" customWidth="1"/>
    <col min="20" max="20" width="13" style="70" customWidth="1"/>
    <col min="21" max="21" width="11.5703125" style="70" customWidth="1"/>
    <col min="22" max="22" width="14.28515625" style="70" customWidth="1"/>
    <col min="23" max="23" width="11.5703125" style="70" customWidth="1"/>
    <col min="24" max="24" width="13.5703125" style="70" customWidth="1"/>
    <col min="25" max="25" width="11.5703125" style="70" customWidth="1"/>
    <col min="26" max="26" width="16.140625" style="70" customWidth="1"/>
    <col min="27" max="27" width="11.5703125" style="70" customWidth="1"/>
    <col min="28" max="28" width="14.85546875" style="70" customWidth="1"/>
    <col min="29" max="29" width="11.5703125" style="70" customWidth="1"/>
    <col min="30" max="30" width="13.42578125" style="70" customWidth="1"/>
    <col min="31" max="33" width="11.5703125" style="70" customWidth="1"/>
    <col min="34" max="34" width="38.5703125" style="70" customWidth="1"/>
    <col min="35" max="16384" width="9.140625" style="70"/>
  </cols>
  <sheetData>
    <row r="1" spans="1:35" s="1" customFormat="1" ht="23.25" customHeigh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4"/>
    </row>
    <row r="2" spans="1:35" s="1" customFormat="1" x14ac:dyDescent="0.25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5" s="1" customFormat="1" ht="24" customHeight="1" x14ac:dyDescent="0.25">
      <c r="C3" s="9" t="s">
        <v>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1" t="s">
        <v>2</v>
      </c>
      <c r="AH3" s="11"/>
    </row>
    <row r="4" spans="1:35" s="1" customFormat="1" ht="15" customHeight="1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6</v>
      </c>
      <c r="F4" s="14" t="s">
        <v>7</v>
      </c>
      <c r="G4" s="14" t="s">
        <v>8</v>
      </c>
      <c r="H4" s="15" t="s">
        <v>9</v>
      </c>
      <c r="I4" s="16"/>
      <c r="J4" s="15" t="s">
        <v>10</v>
      </c>
      <c r="K4" s="16"/>
      <c r="L4" s="15" t="s">
        <v>11</v>
      </c>
      <c r="M4" s="16"/>
      <c r="N4" s="15" t="s">
        <v>12</v>
      </c>
      <c r="O4" s="16"/>
      <c r="P4" s="15" t="s">
        <v>13</v>
      </c>
      <c r="Q4" s="16"/>
      <c r="R4" s="15" t="s">
        <v>14</v>
      </c>
      <c r="S4" s="16"/>
      <c r="T4" s="15" t="s">
        <v>15</v>
      </c>
      <c r="U4" s="16"/>
      <c r="V4" s="15" t="s">
        <v>16</v>
      </c>
      <c r="W4" s="16"/>
      <c r="X4" s="15" t="s">
        <v>17</v>
      </c>
      <c r="Y4" s="16"/>
      <c r="Z4" s="15" t="s">
        <v>18</v>
      </c>
      <c r="AA4" s="16"/>
      <c r="AB4" s="15" t="s">
        <v>19</v>
      </c>
      <c r="AC4" s="16"/>
      <c r="AD4" s="15" t="s">
        <v>20</v>
      </c>
      <c r="AE4" s="16"/>
      <c r="AF4" s="15" t="s">
        <v>21</v>
      </c>
      <c r="AG4" s="16"/>
      <c r="AH4" s="17" t="s">
        <v>22</v>
      </c>
    </row>
    <row r="5" spans="1:35" s="1" customFormat="1" ht="39" customHeight="1" x14ac:dyDescent="0.25">
      <c r="A5" s="18"/>
      <c r="B5" s="19"/>
      <c r="C5" s="19"/>
      <c r="D5" s="20"/>
      <c r="E5" s="20"/>
      <c r="F5" s="20"/>
      <c r="G5" s="20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2"/>
      <c r="V5" s="21"/>
      <c r="W5" s="22"/>
      <c r="X5" s="21"/>
      <c r="Y5" s="22"/>
      <c r="Z5" s="21"/>
      <c r="AA5" s="22"/>
      <c r="AB5" s="21"/>
      <c r="AC5" s="22"/>
      <c r="AD5" s="21"/>
      <c r="AE5" s="22"/>
      <c r="AF5" s="21"/>
      <c r="AG5" s="22"/>
      <c r="AH5" s="23"/>
    </row>
    <row r="6" spans="1:35" s="1" customFormat="1" ht="64.5" customHeight="1" x14ac:dyDescent="0.25">
      <c r="A6" s="24"/>
      <c r="B6" s="25"/>
      <c r="C6" s="25"/>
      <c r="D6" s="26">
        <v>2025</v>
      </c>
      <c r="E6" s="27">
        <v>45717</v>
      </c>
      <c r="F6" s="27">
        <v>45689</v>
      </c>
      <c r="G6" s="27">
        <v>45689</v>
      </c>
      <c r="H6" s="28" t="s">
        <v>23</v>
      </c>
      <c r="I6" s="28" t="s">
        <v>24</v>
      </c>
      <c r="J6" s="28" t="s">
        <v>25</v>
      </c>
      <c r="K6" s="28" t="s">
        <v>26</v>
      </c>
      <c r="L6" s="28" t="s">
        <v>25</v>
      </c>
      <c r="M6" s="28" t="s">
        <v>26</v>
      </c>
      <c r="N6" s="28" t="s">
        <v>25</v>
      </c>
      <c r="O6" s="28" t="s">
        <v>26</v>
      </c>
      <c r="P6" s="28" t="s">
        <v>25</v>
      </c>
      <c r="Q6" s="28" t="s">
        <v>26</v>
      </c>
      <c r="R6" s="28" t="s">
        <v>25</v>
      </c>
      <c r="S6" s="28" t="s">
        <v>26</v>
      </c>
      <c r="T6" s="28" t="s">
        <v>25</v>
      </c>
      <c r="U6" s="28" t="s">
        <v>26</v>
      </c>
      <c r="V6" s="28" t="s">
        <v>25</v>
      </c>
      <c r="W6" s="28" t="s">
        <v>26</v>
      </c>
      <c r="X6" s="28" t="s">
        <v>25</v>
      </c>
      <c r="Y6" s="28" t="s">
        <v>26</v>
      </c>
      <c r="Z6" s="28" t="s">
        <v>25</v>
      </c>
      <c r="AA6" s="28" t="s">
        <v>26</v>
      </c>
      <c r="AB6" s="28" t="s">
        <v>25</v>
      </c>
      <c r="AC6" s="28" t="s">
        <v>26</v>
      </c>
      <c r="AD6" s="28" t="s">
        <v>25</v>
      </c>
      <c r="AE6" s="28" t="s">
        <v>26</v>
      </c>
      <c r="AF6" s="28" t="s">
        <v>25</v>
      </c>
      <c r="AG6" s="28" t="s">
        <v>26</v>
      </c>
      <c r="AH6" s="29"/>
    </row>
    <row r="7" spans="1:35" s="31" customFormat="1" x14ac:dyDescent="0.2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  <c r="R7" s="30">
        <v>18</v>
      </c>
      <c r="S7" s="30">
        <v>19</v>
      </c>
      <c r="T7" s="30">
        <v>20</v>
      </c>
      <c r="U7" s="30">
        <v>21</v>
      </c>
      <c r="V7" s="30">
        <v>22</v>
      </c>
      <c r="W7" s="30">
        <v>23</v>
      </c>
      <c r="X7" s="30">
        <v>24</v>
      </c>
      <c r="Y7" s="30">
        <v>25</v>
      </c>
      <c r="Z7" s="30">
        <v>26</v>
      </c>
      <c r="AA7" s="30">
        <v>27</v>
      </c>
      <c r="AB7" s="30">
        <v>28</v>
      </c>
      <c r="AC7" s="30">
        <v>29</v>
      </c>
      <c r="AD7" s="30">
        <v>30</v>
      </c>
      <c r="AE7" s="30">
        <v>31</v>
      </c>
      <c r="AF7" s="30">
        <v>32</v>
      </c>
      <c r="AG7" s="30">
        <v>33</v>
      </c>
      <c r="AH7" s="30">
        <v>34</v>
      </c>
    </row>
    <row r="8" spans="1:35" s="38" customFormat="1" ht="27" customHeight="1" x14ac:dyDescent="0.25">
      <c r="A8" s="32"/>
      <c r="B8" s="33" t="s">
        <v>27</v>
      </c>
      <c r="C8" s="34" t="s">
        <v>28</v>
      </c>
      <c r="D8" s="35">
        <f>D9+D10</f>
        <v>29798.3</v>
      </c>
      <c r="E8" s="35">
        <f t="shared" ref="E8:G8" si="0">E9+E10</f>
        <v>2833.6880000000001</v>
      </c>
      <c r="F8" s="35">
        <f t="shared" si="0"/>
        <v>4846.2210000000005</v>
      </c>
      <c r="G8" s="35">
        <f t="shared" si="0"/>
        <v>4846.2210000000005</v>
      </c>
      <c r="H8" s="35">
        <f>IFERROR(G8/D8*100,0)</f>
        <v>16.263414355852518</v>
      </c>
      <c r="I8" s="35">
        <f>IFERROR(G8/E8*100,0)</f>
        <v>171.02168622657118</v>
      </c>
      <c r="J8" s="36">
        <f>J9+J10</f>
        <v>2833.6880000000001</v>
      </c>
      <c r="K8" s="36">
        <f t="shared" ref="K8:AG8" si="1">K9+K10</f>
        <v>1404.721</v>
      </c>
      <c r="L8" s="36">
        <f t="shared" si="1"/>
        <v>1680.212</v>
      </c>
      <c r="M8" s="36">
        <f t="shared" si="1"/>
        <v>2087.2600000000002</v>
      </c>
      <c r="N8" s="36">
        <f t="shared" si="1"/>
        <v>1068.1030000000001</v>
      </c>
      <c r="O8" s="36">
        <f t="shared" si="1"/>
        <v>1354.24</v>
      </c>
      <c r="P8" s="36">
        <f t="shared" si="1"/>
        <v>2024.9739999999999</v>
      </c>
      <c r="Q8" s="36">
        <f t="shared" si="1"/>
        <v>0</v>
      </c>
      <c r="R8" s="36">
        <f t="shared" si="1"/>
        <v>1527.9469999999999</v>
      </c>
      <c r="S8" s="36">
        <f t="shared" si="1"/>
        <v>0</v>
      </c>
      <c r="T8" s="36">
        <f t="shared" si="1"/>
        <v>8920.402</v>
      </c>
      <c r="U8" s="36">
        <f t="shared" si="1"/>
        <v>0</v>
      </c>
      <c r="V8" s="36">
        <f t="shared" si="1"/>
        <v>4624.9740000000002</v>
      </c>
      <c r="W8" s="36">
        <f t="shared" si="1"/>
        <v>0</v>
      </c>
      <c r="X8" s="36">
        <f t="shared" si="1"/>
        <v>1527.9469999999999</v>
      </c>
      <c r="Y8" s="36">
        <f t="shared" si="1"/>
        <v>0</v>
      </c>
      <c r="Z8" s="36">
        <f t="shared" si="1"/>
        <v>1127.702</v>
      </c>
      <c r="AA8" s="36">
        <f t="shared" si="1"/>
        <v>0</v>
      </c>
      <c r="AB8" s="36">
        <f t="shared" si="1"/>
        <v>1668.9380000000001</v>
      </c>
      <c r="AC8" s="36">
        <f t="shared" si="1"/>
        <v>0</v>
      </c>
      <c r="AD8" s="36">
        <f t="shared" si="1"/>
        <v>1420.425</v>
      </c>
      <c r="AE8" s="36">
        <f t="shared" si="1"/>
        <v>0</v>
      </c>
      <c r="AF8" s="36">
        <f t="shared" si="1"/>
        <v>1372.9880000000001</v>
      </c>
      <c r="AG8" s="36">
        <f t="shared" si="1"/>
        <v>0</v>
      </c>
      <c r="AH8" s="37"/>
    </row>
    <row r="9" spans="1:35" s="44" customFormat="1" ht="44.25" customHeight="1" x14ac:dyDescent="0.25">
      <c r="A9" s="39"/>
      <c r="B9" s="40"/>
      <c r="C9" s="41" t="s">
        <v>29</v>
      </c>
      <c r="D9" s="42">
        <f t="shared" ref="D9:D10" si="2">J9+L9+N9+P9+R9+T9+V9+X9+Z9+AB9+AD9+AF9</f>
        <v>4313.7</v>
      </c>
      <c r="E9" s="42">
        <f t="shared" ref="E9:E10" si="3">J9</f>
        <v>0</v>
      </c>
      <c r="F9" s="42">
        <f t="shared" ref="F9:F10" si="4">G9</f>
        <v>0</v>
      </c>
      <c r="G9" s="42">
        <f t="shared" ref="G9:G10" si="5">K9+M9+O9+Q9+S9+U9+W9+Y9+AA9+AC9+AE9+AG9</f>
        <v>0</v>
      </c>
      <c r="H9" s="42">
        <f>IFERROR(G9/D9*100,0)</f>
        <v>0</v>
      </c>
      <c r="I9" s="42">
        <f>IFERROR(G9/E9*100,0)</f>
        <v>0</v>
      </c>
      <c r="J9" s="42">
        <f>J13</f>
        <v>0</v>
      </c>
      <c r="K9" s="42">
        <f t="shared" ref="K9:AG9" si="6">K13</f>
        <v>0</v>
      </c>
      <c r="L9" s="42">
        <f t="shared" si="6"/>
        <v>0</v>
      </c>
      <c r="M9" s="42">
        <f t="shared" si="6"/>
        <v>0</v>
      </c>
      <c r="N9" s="42">
        <f t="shared" si="6"/>
        <v>0</v>
      </c>
      <c r="O9" s="42">
        <f t="shared" si="6"/>
        <v>0</v>
      </c>
      <c r="P9" s="42">
        <f t="shared" si="6"/>
        <v>0</v>
      </c>
      <c r="Q9" s="42">
        <f t="shared" si="6"/>
        <v>0</v>
      </c>
      <c r="R9" s="42">
        <f t="shared" si="6"/>
        <v>0</v>
      </c>
      <c r="S9" s="42">
        <f t="shared" si="6"/>
        <v>0</v>
      </c>
      <c r="T9" s="42">
        <f t="shared" si="6"/>
        <v>4313.7</v>
      </c>
      <c r="U9" s="42">
        <f t="shared" si="6"/>
        <v>0</v>
      </c>
      <c r="V9" s="42">
        <f t="shared" si="6"/>
        <v>0</v>
      </c>
      <c r="W9" s="42">
        <f t="shared" si="6"/>
        <v>0</v>
      </c>
      <c r="X9" s="42">
        <f t="shared" si="6"/>
        <v>0</v>
      </c>
      <c r="Y9" s="42">
        <f t="shared" si="6"/>
        <v>0</v>
      </c>
      <c r="Z9" s="42">
        <f t="shared" si="6"/>
        <v>0</v>
      </c>
      <c r="AA9" s="42">
        <f t="shared" si="6"/>
        <v>0</v>
      </c>
      <c r="AB9" s="42">
        <f t="shared" si="6"/>
        <v>0</v>
      </c>
      <c r="AC9" s="42">
        <f t="shared" si="6"/>
        <v>0</v>
      </c>
      <c r="AD9" s="42">
        <f t="shared" si="6"/>
        <v>0</v>
      </c>
      <c r="AE9" s="42">
        <f t="shared" si="6"/>
        <v>0</v>
      </c>
      <c r="AF9" s="42">
        <f t="shared" si="6"/>
        <v>0</v>
      </c>
      <c r="AG9" s="42">
        <f t="shared" si="6"/>
        <v>0</v>
      </c>
      <c r="AH9" s="43"/>
    </row>
    <row r="10" spans="1:35" s="44" customFormat="1" ht="37.5" customHeight="1" x14ac:dyDescent="0.25">
      <c r="A10" s="45"/>
      <c r="B10" s="46"/>
      <c r="C10" s="41" t="s">
        <v>30</v>
      </c>
      <c r="D10" s="42">
        <f t="shared" si="2"/>
        <v>25484.6</v>
      </c>
      <c r="E10" s="42">
        <f t="shared" si="3"/>
        <v>2833.6880000000001</v>
      </c>
      <c r="F10" s="42">
        <f t="shared" si="4"/>
        <v>4846.2210000000005</v>
      </c>
      <c r="G10" s="42">
        <f t="shared" si="5"/>
        <v>4846.2210000000005</v>
      </c>
      <c r="H10" s="42">
        <f>IFERROR(G10/D10*100,0)</f>
        <v>19.016272572455524</v>
      </c>
      <c r="I10" s="42">
        <f>IFERROR(G10/E10*100,0)</f>
        <v>171.02168622657118</v>
      </c>
      <c r="J10" s="42">
        <f>J14+J22</f>
        <v>2833.6880000000001</v>
      </c>
      <c r="K10" s="42">
        <f t="shared" ref="K10:AG10" si="7">K14+K22</f>
        <v>1404.721</v>
      </c>
      <c r="L10" s="42">
        <f t="shared" si="7"/>
        <v>1680.212</v>
      </c>
      <c r="M10" s="42">
        <f t="shared" si="7"/>
        <v>2087.2600000000002</v>
      </c>
      <c r="N10" s="42">
        <f t="shared" si="7"/>
        <v>1068.1030000000001</v>
      </c>
      <c r="O10" s="42">
        <f>O14+O22</f>
        <v>1354.24</v>
      </c>
      <c r="P10" s="42">
        <f t="shared" si="7"/>
        <v>2024.9739999999999</v>
      </c>
      <c r="Q10" s="42">
        <f t="shared" si="7"/>
        <v>0</v>
      </c>
      <c r="R10" s="42">
        <f t="shared" si="7"/>
        <v>1527.9469999999999</v>
      </c>
      <c r="S10" s="42">
        <f t="shared" si="7"/>
        <v>0</v>
      </c>
      <c r="T10" s="42">
        <f t="shared" si="7"/>
        <v>4606.7020000000002</v>
      </c>
      <c r="U10" s="42">
        <f t="shared" si="7"/>
        <v>0</v>
      </c>
      <c r="V10" s="42">
        <f t="shared" si="7"/>
        <v>4624.9740000000002</v>
      </c>
      <c r="W10" s="42">
        <f t="shared" si="7"/>
        <v>0</v>
      </c>
      <c r="X10" s="42">
        <f t="shared" si="7"/>
        <v>1527.9469999999999</v>
      </c>
      <c r="Y10" s="42">
        <f t="shared" si="7"/>
        <v>0</v>
      </c>
      <c r="Z10" s="42">
        <f t="shared" si="7"/>
        <v>1127.702</v>
      </c>
      <c r="AA10" s="42">
        <f t="shared" si="7"/>
        <v>0</v>
      </c>
      <c r="AB10" s="42">
        <f t="shared" si="7"/>
        <v>1668.9380000000001</v>
      </c>
      <c r="AC10" s="42">
        <f t="shared" si="7"/>
        <v>0</v>
      </c>
      <c r="AD10" s="42">
        <f t="shared" si="7"/>
        <v>1420.425</v>
      </c>
      <c r="AE10" s="42">
        <f t="shared" si="7"/>
        <v>0</v>
      </c>
      <c r="AF10" s="42">
        <f t="shared" si="7"/>
        <v>1372.9880000000001</v>
      </c>
      <c r="AG10" s="42">
        <f t="shared" si="7"/>
        <v>0</v>
      </c>
      <c r="AH10" s="43"/>
    </row>
    <row r="11" spans="1:35" s="52" customFormat="1" ht="18.75" customHeight="1" x14ac:dyDescent="0.25">
      <c r="A11" s="47"/>
      <c r="B11" s="48" t="s">
        <v>31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50"/>
      <c r="AH11" s="51"/>
    </row>
    <row r="12" spans="1:35" s="59" customFormat="1" ht="25.5" customHeight="1" x14ac:dyDescent="0.25">
      <c r="A12" s="53" t="s">
        <v>32</v>
      </c>
      <c r="B12" s="17" t="s">
        <v>33</v>
      </c>
      <c r="C12" s="54" t="s">
        <v>28</v>
      </c>
      <c r="D12" s="55">
        <f>D14+D13</f>
        <v>10342.5</v>
      </c>
      <c r="E12" s="55">
        <f t="shared" ref="E12:G12" si="8">E14+E13</f>
        <v>0</v>
      </c>
      <c r="F12" s="55">
        <f t="shared" si="8"/>
        <v>0</v>
      </c>
      <c r="G12" s="55">
        <f t="shared" si="8"/>
        <v>0</v>
      </c>
      <c r="H12" s="55">
        <f t="shared" ref="H12" si="9">IFERROR(G12/D12*100,0)</f>
        <v>0</v>
      </c>
      <c r="I12" s="55">
        <f t="shared" ref="I12" si="10">IFERROR(G12/E12*100,0)</f>
        <v>0</v>
      </c>
      <c r="J12" s="56">
        <f>J14+J13</f>
        <v>0</v>
      </c>
      <c r="K12" s="56">
        <f t="shared" ref="K12:AG12" si="11">K14+K13</f>
        <v>0</v>
      </c>
      <c r="L12" s="56">
        <f t="shared" si="11"/>
        <v>0</v>
      </c>
      <c r="M12" s="56">
        <f t="shared" si="11"/>
        <v>0</v>
      </c>
      <c r="N12" s="56">
        <f t="shared" si="11"/>
        <v>0</v>
      </c>
      <c r="O12" s="56">
        <f t="shared" si="11"/>
        <v>0</v>
      </c>
      <c r="P12" s="56">
        <f t="shared" si="11"/>
        <v>0</v>
      </c>
      <c r="Q12" s="56">
        <f t="shared" si="11"/>
        <v>0</v>
      </c>
      <c r="R12" s="56">
        <f t="shared" si="11"/>
        <v>0</v>
      </c>
      <c r="S12" s="56">
        <f t="shared" si="11"/>
        <v>0</v>
      </c>
      <c r="T12" s="56">
        <f t="shared" si="11"/>
        <v>7742.5</v>
      </c>
      <c r="U12" s="56">
        <f t="shared" si="11"/>
        <v>0</v>
      </c>
      <c r="V12" s="56">
        <f t="shared" si="11"/>
        <v>2600</v>
      </c>
      <c r="W12" s="56">
        <f t="shared" si="11"/>
        <v>0</v>
      </c>
      <c r="X12" s="56">
        <f t="shared" si="11"/>
        <v>0</v>
      </c>
      <c r="Y12" s="56">
        <f t="shared" si="11"/>
        <v>0</v>
      </c>
      <c r="Z12" s="56">
        <f t="shared" si="11"/>
        <v>0</v>
      </c>
      <c r="AA12" s="56">
        <f t="shared" si="11"/>
        <v>0</v>
      </c>
      <c r="AB12" s="56">
        <f t="shared" si="11"/>
        <v>0</v>
      </c>
      <c r="AC12" s="56">
        <f t="shared" si="11"/>
        <v>0</v>
      </c>
      <c r="AD12" s="56">
        <f t="shared" si="11"/>
        <v>0</v>
      </c>
      <c r="AE12" s="56">
        <f t="shared" si="11"/>
        <v>0</v>
      </c>
      <c r="AF12" s="56">
        <f t="shared" si="11"/>
        <v>0</v>
      </c>
      <c r="AG12" s="56">
        <f t="shared" si="11"/>
        <v>0</v>
      </c>
      <c r="AH12" s="57"/>
      <c r="AI12" s="58"/>
    </row>
    <row r="13" spans="1:35" s="44" customFormat="1" ht="51.75" customHeight="1" x14ac:dyDescent="0.25">
      <c r="A13" s="60"/>
      <c r="B13" s="23"/>
      <c r="C13" s="41" t="s">
        <v>29</v>
      </c>
      <c r="D13" s="42">
        <f>SUM(J13,L13,N13,P13,R13,T13,V13,X13,Z13,AB13,AD13,AF13)</f>
        <v>4313.7</v>
      </c>
      <c r="E13" s="42">
        <f>J13</f>
        <v>0</v>
      </c>
      <c r="F13" s="42">
        <f>G13</f>
        <v>0</v>
      </c>
      <c r="G13" s="42">
        <f>SUM(K13,M13,O13,Q13,S13,U13,W13,Y13,AA13,AC13,AE13,AG13)</f>
        <v>0</v>
      </c>
      <c r="H13" s="42">
        <f>IFERROR(G13/D13*100,0)</f>
        <v>0</v>
      </c>
      <c r="I13" s="42">
        <f>IFERROR(G13/E13*100,0)</f>
        <v>0</v>
      </c>
      <c r="J13" s="61">
        <f>J16+J19</f>
        <v>0</v>
      </c>
      <c r="K13" s="61">
        <f t="shared" ref="K13:AG14" si="12">K16+K19</f>
        <v>0</v>
      </c>
      <c r="L13" s="61">
        <f t="shared" si="12"/>
        <v>0</v>
      </c>
      <c r="M13" s="61">
        <f t="shared" si="12"/>
        <v>0</v>
      </c>
      <c r="N13" s="61">
        <f t="shared" si="12"/>
        <v>0</v>
      </c>
      <c r="O13" s="61">
        <f t="shared" si="12"/>
        <v>0</v>
      </c>
      <c r="P13" s="61">
        <f t="shared" si="12"/>
        <v>0</v>
      </c>
      <c r="Q13" s="61">
        <f t="shared" si="12"/>
        <v>0</v>
      </c>
      <c r="R13" s="61">
        <f t="shared" si="12"/>
        <v>0</v>
      </c>
      <c r="S13" s="61">
        <f t="shared" si="12"/>
        <v>0</v>
      </c>
      <c r="T13" s="61">
        <f t="shared" si="12"/>
        <v>4313.7</v>
      </c>
      <c r="U13" s="61">
        <f t="shared" si="12"/>
        <v>0</v>
      </c>
      <c r="V13" s="61">
        <f t="shared" si="12"/>
        <v>0</v>
      </c>
      <c r="W13" s="61">
        <f t="shared" si="12"/>
        <v>0</v>
      </c>
      <c r="X13" s="61">
        <f t="shared" si="12"/>
        <v>0</v>
      </c>
      <c r="Y13" s="61">
        <f t="shared" si="12"/>
        <v>0</v>
      </c>
      <c r="Z13" s="61">
        <f t="shared" si="12"/>
        <v>0</v>
      </c>
      <c r="AA13" s="61">
        <f t="shared" si="12"/>
        <v>0</v>
      </c>
      <c r="AB13" s="61">
        <f t="shared" si="12"/>
        <v>0</v>
      </c>
      <c r="AC13" s="61">
        <f t="shared" si="12"/>
        <v>0</v>
      </c>
      <c r="AD13" s="61">
        <f t="shared" si="12"/>
        <v>0</v>
      </c>
      <c r="AE13" s="61">
        <f t="shared" si="12"/>
        <v>0</v>
      </c>
      <c r="AF13" s="61">
        <f t="shared" si="12"/>
        <v>0</v>
      </c>
      <c r="AG13" s="61">
        <f t="shared" si="12"/>
        <v>0</v>
      </c>
      <c r="AH13" s="37"/>
      <c r="AI13" s="62"/>
    </row>
    <row r="14" spans="1:35" s="44" customFormat="1" ht="32.25" customHeight="1" x14ac:dyDescent="0.25">
      <c r="A14" s="63"/>
      <c r="B14" s="23"/>
      <c r="C14" s="41" t="s">
        <v>30</v>
      </c>
      <c r="D14" s="42">
        <f>SUM(J14,L14,N14,P14,R14,T14,V14,X14,Z14,AB14,AD14,AF14)</f>
        <v>6028.8</v>
      </c>
      <c r="E14" s="42">
        <f>J14</f>
        <v>0</v>
      </c>
      <c r="F14" s="42">
        <f>G14</f>
        <v>0</v>
      </c>
      <c r="G14" s="42">
        <f>SUM(K14,M14,O14,Q14,S14,U14,W14,Y14,AA14,AC14,AE14,AG14)</f>
        <v>0</v>
      </c>
      <c r="H14" s="42">
        <f>IFERROR(G14/D14*100,0)</f>
        <v>0</v>
      </c>
      <c r="I14" s="42">
        <f>IFERROR(G14/E14*100,0)</f>
        <v>0</v>
      </c>
      <c r="J14" s="61">
        <f>J17+J20</f>
        <v>0</v>
      </c>
      <c r="K14" s="61">
        <f t="shared" si="12"/>
        <v>0</v>
      </c>
      <c r="L14" s="61">
        <f t="shared" si="12"/>
        <v>0</v>
      </c>
      <c r="M14" s="61">
        <f t="shared" si="12"/>
        <v>0</v>
      </c>
      <c r="N14" s="61">
        <f t="shared" si="12"/>
        <v>0</v>
      </c>
      <c r="O14" s="61">
        <f t="shared" si="12"/>
        <v>0</v>
      </c>
      <c r="P14" s="61">
        <f t="shared" si="12"/>
        <v>0</v>
      </c>
      <c r="Q14" s="61">
        <f t="shared" si="12"/>
        <v>0</v>
      </c>
      <c r="R14" s="61">
        <f t="shared" si="12"/>
        <v>0</v>
      </c>
      <c r="S14" s="61">
        <f t="shared" si="12"/>
        <v>0</v>
      </c>
      <c r="T14" s="61">
        <f t="shared" si="12"/>
        <v>3428.8</v>
      </c>
      <c r="U14" s="61">
        <f t="shared" si="12"/>
        <v>0</v>
      </c>
      <c r="V14" s="61">
        <f t="shared" si="12"/>
        <v>2600</v>
      </c>
      <c r="W14" s="61">
        <f t="shared" si="12"/>
        <v>0</v>
      </c>
      <c r="X14" s="61">
        <f t="shared" si="12"/>
        <v>0</v>
      </c>
      <c r="Y14" s="61">
        <f t="shared" si="12"/>
        <v>0</v>
      </c>
      <c r="Z14" s="61">
        <f t="shared" si="12"/>
        <v>0</v>
      </c>
      <c r="AA14" s="61">
        <f t="shared" si="12"/>
        <v>0</v>
      </c>
      <c r="AB14" s="61">
        <f t="shared" si="12"/>
        <v>0</v>
      </c>
      <c r="AC14" s="61">
        <f t="shared" si="12"/>
        <v>0</v>
      </c>
      <c r="AD14" s="61">
        <f t="shared" si="12"/>
        <v>0</v>
      </c>
      <c r="AE14" s="61">
        <f t="shared" si="12"/>
        <v>0</v>
      </c>
      <c r="AF14" s="61">
        <f t="shared" si="12"/>
        <v>0</v>
      </c>
      <c r="AG14" s="61">
        <f t="shared" si="12"/>
        <v>0</v>
      </c>
      <c r="AH14" s="37"/>
      <c r="AI14" s="62"/>
    </row>
    <row r="15" spans="1:35" s="59" customFormat="1" ht="27" customHeight="1" x14ac:dyDescent="0.25">
      <c r="A15" s="53"/>
      <c r="B15" s="64" t="s">
        <v>34</v>
      </c>
      <c r="C15" s="54" t="s">
        <v>28</v>
      </c>
      <c r="D15" s="55">
        <f>D17+D16</f>
        <v>7742.5</v>
      </c>
      <c r="E15" s="55">
        <f t="shared" ref="E15:G15" si="13">E17+E16</f>
        <v>0</v>
      </c>
      <c r="F15" s="55">
        <f t="shared" si="13"/>
        <v>0</v>
      </c>
      <c r="G15" s="55">
        <f t="shared" si="13"/>
        <v>0</v>
      </c>
      <c r="H15" s="55">
        <f t="shared" ref="H15" si="14">IFERROR(G15/D15*100,0)</f>
        <v>0</v>
      </c>
      <c r="I15" s="55">
        <f t="shared" ref="I15" si="15">IFERROR(G15/E15*100,0)</f>
        <v>0</v>
      </c>
      <c r="J15" s="56">
        <f>J17+J16</f>
        <v>0</v>
      </c>
      <c r="K15" s="56">
        <f t="shared" ref="K15:AG15" si="16">K17+K16</f>
        <v>0</v>
      </c>
      <c r="L15" s="56">
        <f t="shared" si="16"/>
        <v>0</v>
      </c>
      <c r="M15" s="56">
        <f t="shared" si="16"/>
        <v>0</v>
      </c>
      <c r="N15" s="56">
        <f t="shared" si="16"/>
        <v>0</v>
      </c>
      <c r="O15" s="56">
        <f t="shared" si="16"/>
        <v>0</v>
      </c>
      <c r="P15" s="56">
        <f t="shared" si="16"/>
        <v>0</v>
      </c>
      <c r="Q15" s="56">
        <f t="shared" si="16"/>
        <v>0</v>
      </c>
      <c r="R15" s="56">
        <f t="shared" si="16"/>
        <v>0</v>
      </c>
      <c r="S15" s="56">
        <f t="shared" si="16"/>
        <v>0</v>
      </c>
      <c r="T15" s="56">
        <f t="shared" si="16"/>
        <v>7742.5</v>
      </c>
      <c r="U15" s="56">
        <f t="shared" si="16"/>
        <v>0</v>
      </c>
      <c r="V15" s="56">
        <f t="shared" si="16"/>
        <v>0</v>
      </c>
      <c r="W15" s="56">
        <f t="shared" si="16"/>
        <v>0</v>
      </c>
      <c r="X15" s="56">
        <f t="shared" si="16"/>
        <v>0</v>
      </c>
      <c r="Y15" s="56">
        <f t="shared" si="16"/>
        <v>0</v>
      </c>
      <c r="Z15" s="56">
        <f t="shared" si="16"/>
        <v>0</v>
      </c>
      <c r="AA15" s="56">
        <f t="shared" si="16"/>
        <v>0</v>
      </c>
      <c r="AB15" s="56">
        <f t="shared" si="16"/>
        <v>0</v>
      </c>
      <c r="AC15" s="56">
        <f t="shared" si="16"/>
        <v>0</v>
      </c>
      <c r="AD15" s="56">
        <f t="shared" si="16"/>
        <v>0</v>
      </c>
      <c r="AE15" s="56">
        <f t="shared" si="16"/>
        <v>0</v>
      </c>
      <c r="AF15" s="56">
        <f t="shared" si="16"/>
        <v>0</v>
      </c>
      <c r="AG15" s="56">
        <f t="shared" si="16"/>
        <v>0</v>
      </c>
      <c r="AH15" s="57"/>
      <c r="AI15" s="58"/>
    </row>
    <row r="16" spans="1:35" s="59" customFormat="1" ht="54" customHeight="1" x14ac:dyDescent="0.25">
      <c r="A16" s="60"/>
      <c r="B16" s="65"/>
      <c r="C16" s="66" t="s">
        <v>29</v>
      </c>
      <c r="D16" s="67">
        <f>SUM(J16,L16,N16,P16,R16,T16,V16,X16,Z16,AB16,AD16,AF16)</f>
        <v>4313.7</v>
      </c>
      <c r="E16" s="67">
        <f>J16</f>
        <v>0</v>
      </c>
      <c r="F16" s="67">
        <f>G16</f>
        <v>0</v>
      </c>
      <c r="G16" s="67">
        <f>SUM(K16,M16,O16,Q16,S16,U16,W16,Y16,AA16,AC16,AE16,AG16)</f>
        <v>0</v>
      </c>
      <c r="H16" s="67">
        <f>IFERROR(G16/D16*100,0)</f>
        <v>0</v>
      </c>
      <c r="I16" s="67">
        <f>IFERROR(G16/E16*100,0)</f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4313.7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57"/>
      <c r="AI16" s="58"/>
    </row>
    <row r="17" spans="1:35" s="59" customFormat="1" ht="42" customHeight="1" x14ac:dyDescent="0.25">
      <c r="A17" s="63"/>
      <c r="B17" s="65"/>
      <c r="C17" s="66" t="s">
        <v>30</v>
      </c>
      <c r="D17" s="67">
        <f>SUM(J17,L17,N17,P17,R17,T17,V17,X17,Z17,AB17,AD17,AF17)</f>
        <v>3428.8</v>
      </c>
      <c r="E17" s="67">
        <f>J17</f>
        <v>0</v>
      </c>
      <c r="F17" s="67">
        <f>G17</f>
        <v>0</v>
      </c>
      <c r="G17" s="67">
        <f>SUM(K17,M17,O17,Q17,S17,U17,W17,Y17,AA17,AC17,AE17,AG17)</f>
        <v>0</v>
      </c>
      <c r="H17" s="67">
        <f>IFERROR(G17/D17*100,0)</f>
        <v>0</v>
      </c>
      <c r="I17" s="67">
        <f>IFERROR(G17/E17*100,0)</f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3428.8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57"/>
      <c r="AI17" s="58"/>
    </row>
    <row r="18" spans="1:35" s="59" customFormat="1" ht="42.75" customHeight="1" x14ac:dyDescent="0.25">
      <c r="A18" s="63"/>
      <c r="B18" s="64" t="s">
        <v>35</v>
      </c>
      <c r="C18" s="54" t="s">
        <v>28</v>
      </c>
      <c r="D18" s="55">
        <f>D20+D19</f>
        <v>2600</v>
      </c>
      <c r="E18" s="55">
        <f t="shared" ref="E18:G18" si="17">E20+E19</f>
        <v>0</v>
      </c>
      <c r="F18" s="55">
        <f t="shared" si="17"/>
        <v>0</v>
      </c>
      <c r="G18" s="55">
        <f t="shared" si="17"/>
        <v>0</v>
      </c>
      <c r="H18" s="55">
        <f t="shared" ref="H18" si="18">IFERROR(G18/D18*100,0)</f>
        <v>0</v>
      </c>
      <c r="I18" s="55">
        <f t="shared" ref="I18" si="19">IFERROR(G18/E18*100,0)</f>
        <v>0</v>
      </c>
      <c r="J18" s="56">
        <f>J20+J19</f>
        <v>0</v>
      </c>
      <c r="K18" s="56">
        <f t="shared" ref="K18:AG18" si="20">K20+K19</f>
        <v>0</v>
      </c>
      <c r="L18" s="56">
        <f t="shared" si="20"/>
        <v>0</v>
      </c>
      <c r="M18" s="56">
        <f t="shared" si="20"/>
        <v>0</v>
      </c>
      <c r="N18" s="56">
        <f t="shared" si="20"/>
        <v>0</v>
      </c>
      <c r="O18" s="56">
        <f t="shared" si="20"/>
        <v>0</v>
      </c>
      <c r="P18" s="56">
        <f t="shared" si="20"/>
        <v>0</v>
      </c>
      <c r="Q18" s="56">
        <f t="shared" si="20"/>
        <v>0</v>
      </c>
      <c r="R18" s="56">
        <f t="shared" si="20"/>
        <v>0</v>
      </c>
      <c r="S18" s="56">
        <f t="shared" si="20"/>
        <v>0</v>
      </c>
      <c r="T18" s="56">
        <f t="shared" si="20"/>
        <v>0</v>
      </c>
      <c r="U18" s="56">
        <f t="shared" si="20"/>
        <v>0</v>
      </c>
      <c r="V18" s="56">
        <f t="shared" si="20"/>
        <v>2600</v>
      </c>
      <c r="W18" s="56">
        <f t="shared" si="20"/>
        <v>0</v>
      </c>
      <c r="X18" s="56">
        <f t="shared" si="20"/>
        <v>0</v>
      </c>
      <c r="Y18" s="56">
        <f t="shared" si="20"/>
        <v>0</v>
      </c>
      <c r="Z18" s="56">
        <f t="shared" si="20"/>
        <v>0</v>
      </c>
      <c r="AA18" s="56">
        <f t="shared" si="20"/>
        <v>0</v>
      </c>
      <c r="AB18" s="56">
        <f t="shared" si="20"/>
        <v>0</v>
      </c>
      <c r="AC18" s="56">
        <f t="shared" si="20"/>
        <v>0</v>
      </c>
      <c r="AD18" s="56">
        <f t="shared" si="20"/>
        <v>0</v>
      </c>
      <c r="AE18" s="56">
        <f t="shared" si="20"/>
        <v>0</v>
      </c>
      <c r="AF18" s="56">
        <f t="shared" si="20"/>
        <v>0</v>
      </c>
      <c r="AG18" s="56">
        <f t="shared" si="20"/>
        <v>0</v>
      </c>
      <c r="AH18" s="57"/>
      <c r="AI18" s="58"/>
    </row>
    <row r="19" spans="1:35" s="59" customFormat="1" ht="58.5" hidden="1" customHeight="1" x14ac:dyDescent="0.25">
      <c r="A19" s="63"/>
      <c r="B19" s="65"/>
      <c r="C19" s="66" t="s">
        <v>29</v>
      </c>
      <c r="D19" s="67">
        <f>SUM(J19,L19,N19,P19,R19,T19,V19,X19,Z19,AB19,AD19,AF19)</f>
        <v>0</v>
      </c>
      <c r="E19" s="67">
        <f>J19</f>
        <v>0</v>
      </c>
      <c r="F19" s="67">
        <f>G19</f>
        <v>0</v>
      </c>
      <c r="G19" s="67">
        <f>SUM(K19,M19,O19,Q19,S19,U19,W19,Y19,AA19,AC19,AE19,AG19)</f>
        <v>0</v>
      </c>
      <c r="H19" s="67">
        <f>IFERROR(G19/D19*100,0)</f>
        <v>0</v>
      </c>
      <c r="I19" s="67">
        <f>IFERROR(G19/E19*100,0)</f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57"/>
      <c r="AI19" s="58"/>
    </row>
    <row r="20" spans="1:35" s="59" customFormat="1" ht="84" customHeight="1" x14ac:dyDescent="0.25">
      <c r="A20" s="69"/>
      <c r="B20" s="65"/>
      <c r="C20" s="66" t="s">
        <v>30</v>
      </c>
      <c r="D20" s="67">
        <f>SUM(J20,L20,N20,P20,R20,T20,V20,X20,Z20,AB20,AD20,AF20)</f>
        <v>2600</v>
      </c>
      <c r="E20" s="67">
        <f>J20</f>
        <v>0</v>
      </c>
      <c r="F20" s="67">
        <f>G20</f>
        <v>0</v>
      </c>
      <c r="G20" s="67">
        <f>SUM(K20,M20,O20,Q20,S20,U20,W20,Y20,AA20,AC20,AE20,AG20)</f>
        <v>0</v>
      </c>
      <c r="H20" s="67">
        <f>IFERROR(G20/D20*100,0)</f>
        <v>0</v>
      </c>
      <c r="I20" s="67">
        <f>IFERROR(G20/E20*100,0)</f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2600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57"/>
      <c r="AI20" s="58"/>
    </row>
    <row r="21" spans="1:35" s="38" customFormat="1" ht="27" customHeight="1" x14ac:dyDescent="0.25">
      <c r="A21" s="32" t="s">
        <v>36</v>
      </c>
      <c r="B21" s="33" t="s">
        <v>37</v>
      </c>
      <c r="C21" s="34" t="s">
        <v>28</v>
      </c>
      <c r="D21" s="35">
        <f>D22</f>
        <v>19455.8</v>
      </c>
      <c r="E21" s="35">
        <f t="shared" ref="E21:G21" si="21">E22</f>
        <v>4513.8999999999996</v>
      </c>
      <c r="F21" s="35">
        <f t="shared" si="21"/>
        <v>4846.2210000000005</v>
      </c>
      <c r="G21" s="35">
        <f t="shared" si="21"/>
        <v>4846.2210000000005</v>
      </c>
      <c r="H21" s="35">
        <f t="shared" ref="H21" si="22">IFERROR(G21/D21*100,0)</f>
        <v>24.908875502420873</v>
      </c>
      <c r="I21" s="35">
        <f t="shared" ref="I21:I22" si="23">IFERROR(G21/E21*100,0)</f>
        <v>107.36217018542726</v>
      </c>
      <c r="J21" s="36">
        <f t="shared" ref="J21:AG21" si="24">SUM(J22:J22)</f>
        <v>2833.6880000000001</v>
      </c>
      <c r="K21" s="36">
        <f t="shared" si="24"/>
        <v>1404.721</v>
      </c>
      <c r="L21" s="36">
        <f t="shared" si="24"/>
        <v>1680.212</v>
      </c>
      <c r="M21" s="36">
        <f t="shared" si="24"/>
        <v>2087.2600000000002</v>
      </c>
      <c r="N21" s="36">
        <f t="shared" si="24"/>
        <v>1068.1030000000001</v>
      </c>
      <c r="O21" s="36">
        <f t="shared" si="24"/>
        <v>1354.24</v>
      </c>
      <c r="P21" s="36">
        <f t="shared" si="24"/>
        <v>2024.9739999999999</v>
      </c>
      <c r="Q21" s="36">
        <f t="shared" si="24"/>
        <v>0</v>
      </c>
      <c r="R21" s="36">
        <f t="shared" si="24"/>
        <v>1527.9469999999999</v>
      </c>
      <c r="S21" s="36">
        <f t="shared" si="24"/>
        <v>0</v>
      </c>
      <c r="T21" s="36">
        <f t="shared" si="24"/>
        <v>1177.902</v>
      </c>
      <c r="U21" s="36">
        <f t="shared" si="24"/>
        <v>0</v>
      </c>
      <c r="V21" s="36">
        <f t="shared" si="24"/>
        <v>2024.9739999999999</v>
      </c>
      <c r="W21" s="36">
        <f t="shared" si="24"/>
        <v>0</v>
      </c>
      <c r="X21" s="36">
        <f t="shared" si="24"/>
        <v>1527.9469999999999</v>
      </c>
      <c r="Y21" s="36">
        <f t="shared" si="24"/>
        <v>0</v>
      </c>
      <c r="Z21" s="36">
        <f t="shared" si="24"/>
        <v>1127.702</v>
      </c>
      <c r="AA21" s="36">
        <f t="shared" si="24"/>
        <v>0</v>
      </c>
      <c r="AB21" s="36">
        <f t="shared" si="24"/>
        <v>1668.9380000000001</v>
      </c>
      <c r="AC21" s="36">
        <f t="shared" si="24"/>
        <v>0</v>
      </c>
      <c r="AD21" s="36">
        <f t="shared" si="24"/>
        <v>1420.425</v>
      </c>
      <c r="AE21" s="36">
        <f t="shared" si="24"/>
        <v>0</v>
      </c>
      <c r="AF21" s="36">
        <f t="shared" si="24"/>
        <v>1372.9880000000001</v>
      </c>
      <c r="AG21" s="36">
        <f t="shared" si="24"/>
        <v>0</v>
      </c>
      <c r="AH21" s="37"/>
      <c r="AI21" s="62"/>
    </row>
    <row r="22" spans="1:35" s="44" customFormat="1" ht="111.75" customHeight="1" x14ac:dyDescent="0.25">
      <c r="A22" s="45"/>
      <c r="B22" s="46"/>
      <c r="C22" s="41" t="s">
        <v>30</v>
      </c>
      <c r="D22" s="42">
        <f>SUM(J22,L22,N22,P22,R22,T22,V22,X22,Z22,AB22,AD22,AF22)</f>
        <v>19455.8</v>
      </c>
      <c r="E22" s="42">
        <f>J22+L22</f>
        <v>4513.8999999999996</v>
      </c>
      <c r="F22" s="42">
        <f>G22</f>
        <v>4846.2210000000005</v>
      </c>
      <c r="G22" s="42">
        <f>SUM(K22,M22,O22,Q22,S22,U22,W22,Y22,AA22,AC22,AE22,AG22)</f>
        <v>4846.2210000000005</v>
      </c>
      <c r="H22" s="42">
        <f>IFERROR(G22/D22*100,0)</f>
        <v>24.908875502420873</v>
      </c>
      <c r="I22" s="42">
        <f t="shared" si="23"/>
        <v>107.36217018542726</v>
      </c>
      <c r="J22" s="61">
        <v>2833.6880000000001</v>
      </c>
      <c r="K22" s="61">
        <v>1404.721</v>
      </c>
      <c r="L22" s="61">
        <v>1680.212</v>
      </c>
      <c r="M22" s="61">
        <v>2087.2600000000002</v>
      </c>
      <c r="N22" s="61">
        <v>1068.1030000000001</v>
      </c>
      <c r="O22" s="61">
        <v>1354.24</v>
      </c>
      <c r="P22" s="61">
        <v>2024.9739999999999</v>
      </c>
      <c r="Q22" s="61">
        <v>0</v>
      </c>
      <c r="R22" s="61">
        <v>1527.9469999999999</v>
      </c>
      <c r="S22" s="61">
        <v>0</v>
      </c>
      <c r="T22" s="61">
        <v>1177.902</v>
      </c>
      <c r="U22" s="61">
        <v>0</v>
      </c>
      <c r="V22" s="61">
        <v>2024.9739999999999</v>
      </c>
      <c r="W22" s="61">
        <v>0</v>
      </c>
      <c r="X22" s="61">
        <v>1527.9469999999999</v>
      </c>
      <c r="Y22" s="61">
        <v>0</v>
      </c>
      <c r="Z22" s="61">
        <v>1127.702</v>
      </c>
      <c r="AA22" s="61">
        <v>0</v>
      </c>
      <c r="AB22" s="61">
        <v>1668.9380000000001</v>
      </c>
      <c r="AC22" s="61">
        <v>0</v>
      </c>
      <c r="AD22" s="61">
        <v>1420.425</v>
      </c>
      <c r="AE22" s="61">
        <v>0</v>
      </c>
      <c r="AF22" s="61">
        <v>1372.9880000000001</v>
      </c>
      <c r="AG22" s="61">
        <v>0</v>
      </c>
      <c r="AH22" s="43"/>
      <c r="AI22" s="62"/>
    </row>
  </sheetData>
  <mergeCells count="34">
    <mergeCell ref="A15:A17"/>
    <mergeCell ref="B15:B17"/>
    <mergeCell ref="A18:A20"/>
    <mergeCell ref="B18:B20"/>
    <mergeCell ref="A21:A22"/>
    <mergeCell ref="B21:B22"/>
    <mergeCell ref="AH4:AH6"/>
    <mergeCell ref="A8:A10"/>
    <mergeCell ref="B8:B10"/>
    <mergeCell ref="B11:AG11"/>
    <mergeCell ref="A12:A14"/>
    <mergeCell ref="B12:B14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13" sqref="V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 МСП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2025-04-10T04:56:21Z</dcterms:modified>
</cp:coreProperties>
</file>