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1075" windowHeight="12330" activeTab="3"/>
  </bookViews>
  <sheets>
    <sheet name="Доходы" sheetId="1" r:id="rId1"/>
    <sheet name="Расходы" sheetId="2" r:id="rId2"/>
    <sheet name="Анализ доходов 2012-2016" sheetId="3" r:id="rId3"/>
    <sheet name="Исполнение по программам" sheetId="4" r:id="rId4"/>
  </sheets>
  <calcPr calcId="145621"/>
</workbook>
</file>

<file path=xl/calcChain.xml><?xml version="1.0" encoding="utf-8"?>
<calcChain xmlns="http://schemas.openxmlformats.org/spreadsheetml/2006/main">
  <c r="F15" i="3" l="1"/>
  <c r="E15" i="3"/>
  <c r="D15" i="3"/>
  <c r="C15" i="3"/>
  <c r="F14" i="3"/>
  <c r="E14" i="3"/>
  <c r="D14" i="3"/>
  <c r="C14" i="3"/>
  <c r="F11" i="3"/>
  <c r="E11" i="3"/>
  <c r="D11" i="3"/>
  <c r="C11" i="3"/>
  <c r="H26" i="1" l="1"/>
  <c r="D28" i="4" l="1"/>
  <c r="C28" i="4"/>
  <c r="F28" i="4" l="1"/>
  <c r="E28" i="4"/>
  <c r="F9" i="4"/>
  <c r="F10" i="4"/>
  <c r="F11" i="4"/>
  <c r="F12" i="4"/>
  <c r="F13" i="4"/>
  <c r="F14" i="4"/>
  <c r="F15" i="4"/>
  <c r="F16" i="4"/>
  <c r="F17" i="4"/>
  <c r="F18" i="4"/>
  <c r="F20" i="4"/>
  <c r="F21" i="4"/>
  <c r="F22" i="4"/>
  <c r="F23" i="4"/>
  <c r="F24" i="4"/>
  <c r="F25" i="4"/>
  <c r="F26" i="4"/>
  <c r="F27" i="4"/>
  <c r="F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8" i="4"/>
  <c r="B17" i="2" l="1"/>
  <c r="G15" i="3"/>
  <c r="G14" i="3"/>
  <c r="G11" i="3"/>
  <c r="J22" i="1" l="1"/>
  <c r="K22" i="1" s="1"/>
  <c r="J23" i="1"/>
  <c r="K23" i="1" s="1"/>
  <c r="J24" i="1"/>
  <c r="K24" i="1" s="1"/>
  <c r="J25" i="1"/>
  <c r="J27" i="1"/>
  <c r="K27" i="1" s="1"/>
  <c r="J15" i="1"/>
  <c r="K15" i="1" s="1"/>
  <c r="J16" i="1"/>
  <c r="K16" i="1" s="1"/>
  <c r="J17" i="1"/>
  <c r="K17" i="1" s="1"/>
  <c r="J18" i="1"/>
  <c r="K18" i="1" s="1"/>
  <c r="J19" i="1"/>
  <c r="K19" i="1" s="1"/>
  <c r="J8" i="1"/>
  <c r="K8" i="1" s="1"/>
  <c r="J9" i="1"/>
  <c r="K9" i="1" s="1"/>
  <c r="J10" i="1"/>
  <c r="K10" i="1" s="1"/>
  <c r="J11" i="1"/>
  <c r="K11" i="1" s="1"/>
  <c r="J12" i="1"/>
  <c r="K12" i="1" s="1"/>
  <c r="K25" i="1"/>
  <c r="G20" i="1" l="1"/>
  <c r="G13" i="1"/>
  <c r="G6" i="1"/>
  <c r="C20" i="1"/>
  <c r="C13" i="1"/>
  <c r="C6" i="1"/>
  <c r="D20" i="1"/>
  <c r="D13" i="1"/>
  <c r="D6" i="1"/>
  <c r="H11" i="1"/>
  <c r="H7" i="1"/>
  <c r="H8" i="1"/>
  <c r="H9" i="1"/>
  <c r="H10" i="1"/>
  <c r="H12" i="1"/>
  <c r="H14" i="1"/>
  <c r="H15" i="1"/>
  <c r="H16" i="1"/>
  <c r="H17" i="1"/>
  <c r="H18" i="1"/>
  <c r="H19" i="1"/>
  <c r="H21" i="1"/>
  <c r="H22" i="1"/>
  <c r="H23" i="1"/>
  <c r="H24" i="1"/>
  <c r="H25" i="1"/>
  <c r="H27" i="1"/>
  <c r="J21" i="1"/>
  <c r="K21" i="1" s="1"/>
  <c r="J14" i="1"/>
  <c r="K14" i="1" s="1"/>
  <c r="J7" i="1"/>
  <c r="K7" i="1" s="1"/>
  <c r="J6" i="1" l="1"/>
  <c r="K6" i="1" s="1"/>
  <c r="C28" i="1"/>
  <c r="G28" i="1"/>
  <c r="D28" i="1"/>
  <c r="H20" i="1"/>
  <c r="H6" i="1"/>
  <c r="J13" i="1"/>
  <c r="K13" i="1" s="1"/>
  <c r="H13" i="1"/>
  <c r="J20" i="1"/>
  <c r="K20" i="1" s="1"/>
  <c r="I11" i="1" l="1"/>
  <c r="I26" i="1"/>
  <c r="F7" i="1"/>
  <c r="F8" i="1"/>
  <c r="F22" i="1"/>
  <c r="F6" i="1"/>
  <c r="F14" i="1"/>
  <c r="F13" i="1"/>
  <c r="F12" i="1"/>
  <c r="F18" i="1"/>
  <c r="F27" i="1"/>
  <c r="F24" i="1"/>
  <c r="F9" i="1"/>
  <c r="F23" i="1"/>
  <c r="F21" i="1"/>
  <c r="F15" i="1"/>
  <c r="F10" i="1"/>
  <c r="F17" i="1"/>
  <c r="F20" i="1"/>
  <c r="F11" i="1"/>
  <c r="F25" i="1"/>
  <c r="F19" i="1"/>
  <c r="F16" i="1"/>
  <c r="I13" i="1"/>
  <c r="I20" i="1"/>
  <c r="I6" i="1"/>
  <c r="I8" i="1"/>
  <c r="I10" i="1"/>
  <c r="I22" i="1"/>
  <c r="I24" i="1"/>
  <c r="I27" i="1"/>
  <c r="I15" i="1"/>
  <c r="I17" i="1"/>
  <c r="I19" i="1"/>
  <c r="I7" i="1"/>
  <c r="I9" i="1"/>
  <c r="I12" i="1"/>
  <c r="I21" i="1"/>
  <c r="I23" i="1"/>
  <c r="I25" i="1"/>
  <c r="H28" i="1"/>
  <c r="I14" i="1"/>
  <c r="I16" i="1"/>
  <c r="I18" i="1"/>
  <c r="J28" i="1"/>
  <c r="K28" i="1" s="1"/>
  <c r="F28" i="1" l="1"/>
  <c r="I28" i="1"/>
  <c r="C17" i="2" l="1"/>
  <c r="I16" i="2" l="1"/>
  <c r="I15" i="2"/>
  <c r="I12" i="2"/>
  <c r="I11" i="2"/>
  <c r="I8" i="2"/>
  <c r="I7" i="2"/>
  <c r="G7" i="2"/>
  <c r="H7" i="2" s="1"/>
  <c r="G8" i="2"/>
  <c r="H8" i="2" s="1"/>
  <c r="G9" i="2"/>
  <c r="H9" i="2" s="1"/>
  <c r="G10" i="2"/>
  <c r="H10" i="2" s="1"/>
  <c r="G11" i="2"/>
  <c r="H11" i="2" s="1"/>
  <c r="G12" i="2"/>
  <c r="H12" i="2" s="1"/>
  <c r="G13" i="2"/>
  <c r="H13" i="2" s="1"/>
  <c r="G14" i="2"/>
  <c r="H14" i="2" s="1"/>
  <c r="G15" i="2"/>
  <c r="H15" i="2" s="1"/>
  <c r="G16" i="2"/>
  <c r="H16" i="2" s="1"/>
  <c r="G6" i="2"/>
  <c r="H6" i="2" s="1"/>
  <c r="F7" i="2"/>
  <c r="F8" i="2"/>
  <c r="F9" i="2"/>
  <c r="F11" i="2"/>
  <c r="F12" i="2"/>
  <c r="F13" i="2"/>
  <c r="F14" i="2"/>
  <c r="F15" i="2"/>
  <c r="F16" i="2"/>
  <c r="F6" i="2"/>
  <c r="E17" i="2"/>
  <c r="J9" i="2" s="1"/>
  <c r="I14" i="2"/>
  <c r="J7" i="2" l="1"/>
  <c r="J16" i="2"/>
  <c r="I9" i="2"/>
  <c r="I13" i="2"/>
  <c r="J10" i="2"/>
  <c r="J14" i="2"/>
  <c r="J12" i="2"/>
  <c r="I6" i="2"/>
  <c r="I10" i="2"/>
  <c r="J6" i="2"/>
  <c r="J11" i="2"/>
  <c r="J15" i="2"/>
  <c r="J8" i="2"/>
  <c r="J13" i="2"/>
  <c r="F17" i="2"/>
  <c r="G17" i="2"/>
  <c r="H17" i="2" s="1"/>
  <c r="J17" i="2" l="1"/>
  <c r="I17" i="2"/>
</calcChain>
</file>

<file path=xl/sharedStrings.xml><?xml version="1.0" encoding="utf-8"?>
<sst xmlns="http://schemas.openxmlformats.org/spreadsheetml/2006/main" count="116" uniqueCount="94">
  <si>
    <t>Наименование доходов</t>
  </si>
  <si>
    <t>Исполнено, тыс. руб.</t>
  </si>
  <si>
    <t>Испол-нено, %</t>
  </si>
  <si>
    <t>Удельный вес, %</t>
  </si>
  <si>
    <t>в тыс.руб.</t>
  </si>
  <si>
    <t>в %</t>
  </si>
  <si>
    <t>Налоговые доходы</t>
  </si>
  <si>
    <t>Налог на доходы физических лиц</t>
  </si>
  <si>
    <t>Налоги на совокупный доход</t>
  </si>
  <si>
    <t>Налог на имущество физических лиц</t>
  </si>
  <si>
    <t>Земельный налог</t>
  </si>
  <si>
    <t>Государственная пошлина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</si>
  <si>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</si>
  <si>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</si>
  <si>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Платежи при использовании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</si>
  <si>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</si>
  <si>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</si>
  <si>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</si>
  <si>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</si>
  <si>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</si>
  <si>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Дотации бюджетам муниципальных образований</t>
  </si>
  <si>
    <t>Субсидии бюджетам муниципальных образований</t>
  </si>
  <si>
    <t>Субвенции бюджетам муниципальных образований</t>
  </si>
  <si>
    <t>Иные межбюджетные трансферты</t>
  </si>
  <si>
    <t>Прочие безвозмездные поступления</t>
  </si>
  <si>
    <t>Возврат остатков субсидий, субвенций и межбюджетных трансфертов имеющих целевое назначение прошлых лет</t>
  </si>
  <si>
    <t>ВСЕГО ДОХОДОВ</t>
  </si>
  <si>
    <t>Приложение №2</t>
  </si>
  <si>
    <t>Наименование раздела</t>
  </si>
  <si>
    <t>Стуктура, %</t>
  </si>
  <si>
    <t>Общегосударственные вопросы</t>
  </si>
  <si>
    <t>Национальная безопасность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</si>
  <si>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</si>
  <si>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</si>
  <si>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</si>
  <si>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</si>
  <si>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 и кинемотография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</si>
  <si>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</si>
  <si>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</si>
  <si>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</si>
  <si>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</si>
  <si>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ВСЕГО РАСХОДОВ</t>
  </si>
  <si>
    <t>Акцизы по подакцизным товарам (продукции)</t>
  </si>
  <si>
    <t>2015 год</t>
  </si>
  <si>
    <t>2014 год</t>
  </si>
  <si>
    <t>Показатели</t>
  </si>
  <si>
    <t>2012 год</t>
  </si>
  <si>
    <t>2013 год</t>
  </si>
  <si>
    <t>ДОХОДЫ</t>
  </si>
  <si>
    <t>Утверждено</t>
  </si>
  <si>
    <t>Исполнено</t>
  </si>
  <si>
    <t>% исполнения</t>
  </si>
  <si>
    <t>в том числе: безвозмездные поступления</t>
  </si>
  <si>
    <t>Доля безвозмездных поступлений в общей сумме доходов</t>
  </si>
  <si>
    <t>Анализ поступления доходов в бюджет города Когалыма в динамике за ряд лет</t>
  </si>
  <si>
    <t>Приложение №1</t>
  </si>
  <si>
    <t>Наименование муниципальной программы</t>
  </si>
  <si>
    <t>Отклонение</t>
  </si>
  <si>
    <t>процент исполнения, %</t>
  </si>
  <si>
    <t>Приложение №3</t>
  </si>
  <si>
    <t>(тыс. рублей)</t>
  </si>
  <si>
    <t>№ п/п</t>
  </si>
  <si>
    <t>ИТОГО:</t>
  </si>
  <si>
    <t>Основные показатели исполнения бюджета за 2016 год по доходам</t>
  </si>
  <si>
    <t>2016 год</t>
  </si>
  <si>
    <t>Уточненный план на 2016 год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</si>
  <si>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</si>
  <si>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Изменение фактического поступления доходов к 2015 году</t>
  </si>
  <si>
    <t xml:space="preserve">  -</t>
  </si>
  <si>
    <t xml:space="preserve"> -</t>
  </si>
  <si>
    <t>Основные показатели исполнения бюджета за 2016 год по расходам</t>
  </si>
  <si>
    <t>Изменение расходов к                 2015 году</t>
  </si>
  <si>
    <t>Исполнение расходов на реализацию муниципальных программ за 2016 год</t>
  </si>
  <si>
    <t>Исполнено 
в 2016 году</t>
  </si>
  <si>
    <t>Развитие образования в городе Когалыме</t>
  </si>
  <si>
    <t>Социальная поддержка жителей города Когалыма</t>
  </si>
  <si>
    <t xml:space="preserve">Доступная среда города Когалыма </t>
  </si>
  <si>
    <t>Развитие культуры в городе Когалыме</t>
  </si>
  <si>
    <t>Развитие физической культуры и спорта в городе Когалыме</t>
  </si>
  <si>
    <t>Содействие занятости населения города Когалыма</t>
  </si>
  <si>
    <t>Развитие агропромышленного комплекса и рынков сельскохозяйственной продукции, сырья и продовольствия в городе Когалыме</t>
  </si>
  <si>
    <t>Обеспечение доступным и комфортным жильем жителей города Когалыма</t>
  </si>
  <si>
    <t>Развитие жильщно-коммунального комплекса и повышение энергитической эффективности в городе Когалыме</t>
  </si>
  <si>
    <t>Обеспечение прав и законных интересов населения города Когалыма в отдельных сферах жизнедеятельности</t>
  </si>
  <si>
    <t>Защита населения и территорий от чрезвычайных ситуаций и укрепление пожарной безопасности в городе Когалыме</t>
  </si>
  <si>
    <t>Обеспечение экологической безопасности города Когалыма</t>
  </si>
  <si>
    <t>Социально-экономическое развитие и инвестиции муниципального образования город Когалым</t>
  </si>
  <si>
    <t>Развитие транспортной системы города Когалыма</t>
  </si>
  <si>
    <t>Управление муниципальными финансами в городе Когалыме</t>
  </si>
  <si>
    <t>Поддержка развития институтов гражданского общества города Когалыма</t>
  </si>
  <si>
    <t>Управление муниципальным имуществом города Когалыма</t>
  </si>
  <si>
    <t>Профилактика экстремизма в городе Когалыме</t>
  </si>
  <si>
    <t>Развитие муниципальной службы и резерва управленческих кадров в муниципальном образовании городской округ город Когалым</t>
  </si>
  <si>
    <t xml:space="preserve">Содержание объектов городского хозяйства и инженерной инфраструктуры в городе Когалыме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</si>
</sst>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0" fontId="4" fillId="0" borderId="0" xfId="0" applyFont="1" applyBorder="1" applyAlignment="1"/>
    <xf numFmtId="164" fontId="4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164" fontId="7" fillId="2" borderId="7" xfId="0" applyNumberFormat="1" applyFont="1" applyFill="1" applyBorder="1" applyAlignment="1">
      <alignment horizontal="right" vertical="center" wrapText="1"/>
    </xf>
    <xf numFmtId="164" fontId="7" fillId="2" borderId="10" xfId="0" applyNumberFormat="1" applyFont="1" applyFill="1" applyBorder="1" applyAlignment="1">
      <alignment horizontal="right" vertical="center" wrapText="1"/>
    </xf>
    <xf numFmtId="164" fontId="7" fillId="2" borderId="9" xfId="0" applyNumberFormat="1" applyFont="1" applyFill="1" applyBorder="1" applyAlignment="1">
      <alignment horizontal="right" vertical="center" wrapText="1"/>
    </xf>
    <xf numFmtId="164" fontId="7" fillId="2" borderId="14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164" fontId="4" fillId="0" borderId="2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21" xfId="0" applyNumberFormat="1" applyFont="1" applyBorder="1" applyAlignment="1">
      <alignment horizontal="righ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7" fillId="2" borderId="5" xfId="0" applyFont="1" applyFill="1" applyBorder="1" applyAlignment="1">
      <alignment horizontal="justify" vertical="center" wrapText="1"/>
    </xf>
    <xf numFmtId="0" fontId="7" fillId="2" borderId="13" xfId="0" applyFont="1" applyFill="1" applyBorder="1" applyAlignment="1">
      <alignment horizontal="justify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justify" vertical="center" wrapText="1"/>
    </xf>
    <xf numFmtId="0" fontId="7" fillId="2" borderId="9" xfId="0" applyFont="1" applyFill="1" applyBorder="1" applyAlignment="1">
      <alignment horizontal="justify" vertical="center" wrapText="1"/>
    </xf>
    <xf numFmtId="0" fontId="7" fillId="2" borderId="10" xfId="0" applyFont="1" applyFill="1" applyBorder="1" applyAlignment="1">
      <alignment horizontal="justify" vertical="center" wrapText="1"/>
    </xf>
    <xf numFmtId="0" fontId="0" fillId="0" borderId="4" xfId="0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28"/>
  <sheetViews>
    <sheetView workbookViewId="0">
      <selection activeCell="B31" sqref="B31"/>
    </sheetView>
  </sheetViews>
  <sheetFormatPr defaultRowHeight="15" x14ac:dyDescent="0.25"/>
  <cols>
    <col min="1" max="1" width="0.85546875" customWidth="1"/>
    <col min="2" max="2" width="53.5703125" customWidth="1"/>
    <col min="3" max="3" width="14.5703125" customWidth="1"/>
    <col min="4" max="4" width="14.28515625" customWidth="1"/>
    <col min="5" max="5" width="9" customWidth="1"/>
    <col min="6" max="6" width="11.5703125" customWidth="1"/>
    <col min="7" max="7" width="14.140625" customWidth="1"/>
    <col min="8" max="8" width="9.42578125" customWidth="1"/>
    <col min="9" max="9" width="11.7109375" customWidth="1"/>
    <col min="10" max="10" width="13.140625" customWidth="1"/>
  </cols>
  <sheetData>
    <row r="1" spans="2:11" x14ac:dyDescent="0.25">
      <c r="J1" s="32" t="s">
        <v>55</v>
      </c>
      <c r="K1" s="32"/>
    </row>
    <row r="2" spans="2:11" ht="14.25" customHeight="1" x14ac:dyDescent="0.25">
      <c r="B2" s="33" t="s">
        <v>63</v>
      </c>
      <c r="C2" s="33"/>
      <c r="D2" s="33"/>
      <c r="E2" s="33"/>
      <c r="F2" s="33"/>
    </row>
    <row r="3" spans="2:11" ht="74.25" customHeight="1" x14ac:dyDescent="0.25">
      <c r="B3" s="34" t="s">
        <v>0</v>
      </c>
      <c r="C3" s="34" t="s">
        <v>65</v>
      </c>
      <c r="D3" s="34" t="s">
        <v>43</v>
      </c>
      <c r="E3" s="34"/>
      <c r="F3" s="34"/>
      <c r="G3" s="34" t="s">
        <v>64</v>
      </c>
      <c r="H3" s="34"/>
      <c r="I3" s="34"/>
      <c r="J3" s="30" t="s">
        <v>67</v>
      </c>
      <c r="K3" s="31"/>
    </row>
    <row r="4" spans="2:11" ht="42.75" x14ac:dyDescent="0.25">
      <c r="B4" s="34"/>
      <c r="C4" s="34"/>
      <c r="D4" s="1" t="s">
        <v>1</v>
      </c>
      <c r="E4" s="1" t="s">
        <v>2</v>
      </c>
      <c r="F4" s="1" t="s">
        <v>3</v>
      </c>
      <c r="G4" s="1" t="s">
        <v>1</v>
      </c>
      <c r="H4" s="1" t="s">
        <v>2</v>
      </c>
      <c r="I4" s="1" t="s">
        <v>3</v>
      </c>
      <c r="J4" s="14" t="s">
        <v>4</v>
      </c>
      <c r="K4" s="14" t="s">
        <v>5</v>
      </c>
    </row>
    <row r="5" spans="2:11" x14ac:dyDescent="0.25">
      <c r="B5" s="6">
        <v>1</v>
      </c>
      <c r="C5" s="6">
        <v>2</v>
      </c>
      <c r="D5" s="6">
        <v>3</v>
      </c>
      <c r="E5" s="6">
        <v>4</v>
      </c>
      <c r="F5" s="6">
        <v>5</v>
      </c>
      <c r="G5" s="6">
        <v>6</v>
      </c>
      <c r="H5" s="6">
        <v>7</v>
      </c>
      <c r="I5" s="6">
        <v>8</v>
      </c>
      <c r="J5" s="6">
        <v>9</v>
      </c>
      <c r="K5" s="6">
        <v>10</v>
      </c>
    </row>
    <row r="6" spans="2:11" x14ac:dyDescent="0.25">
      <c r="B6" s="1" t="s">
        <v>6</v>
      </c>
      <c r="C6" s="4">
        <f>SUM(C7:C12)</f>
        <v>1281033.5999999999</v>
      </c>
      <c r="D6" s="4">
        <f>SUM(D7:D12)</f>
        <v>1324040.3000000003</v>
      </c>
      <c r="E6" s="4">
        <v>100.9</v>
      </c>
      <c r="F6" s="4">
        <f>D6*100/D28</f>
        <v>31.049385945557411</v>
      </c>
      <c r="G6" s="4">
        <f>SUM(G7:G12)</f>
        <v>1331606.5</v>
      </c>
      <c r="H6" s="4">
        <f>G6*100/C6</f>
        <v>103.94781994789209</v>
      </c>
      <c r="I6" s="4">
        <f>G6*100/G28</f>
        <v>28.530358669872921</v>
      </c>
      <c r="J6" s="4">
        <f>G6-D6</f>
        <v>7566.1999999997206</v>
      </c>
      <c r="K6" s="4">
        <f t="shared" ref="K6:K14" si="0">(J6/D6)*100</f>
        <v>0.57144786302952555</v>
      </c>
    </row>
    <row r="7" spans="2:11" x14ac:dyDescent="0.25">
      <c r="B7" s="3" t="s">
        <v>7</v>
      </c>
      <c r="C7" s="5">
        <v>1068039.5</v>
      </c>
      <c r="D7" s="5">
        <v>1139582.8</v>
      </c>
      <c r="E7" s="5">
        <v>100.3</v>
      </c>
      <c r="F7" s="5">
        <f>D7*100/D28</f>
        <v>26.723768282671575</v>
      </c>
      <c r="G7" s="5">
        <v>1110360.8</v>
      </c>
      <c r="H7" s="5">
        <f t="shared" ref="H7:H28" si="1">G7*100/C7</f>
        <v>103.96252198537601</v>
      </c>
      <c r="I7" s="5">
        <f>G7*100/G28</f>
        <v>23.790055002710659</v>
      </c>
      <c r="J7" s="5">
        <f t="shared" ref="J7:J28" si="2">G7-D7</f>
        <v>-29222</v>
      </c>
      <c r="K7" s="5">
        <f t="shared" si="0"/>
        <v>-2.5642717668255433</v>
      </c>
    </row>
    <row r="8" spans="2:11" x14ac:dyDescent="0.25">
      <c r="B8" s="3" t="s">
        <v>42</v>
      </c>
      <c r="C8" s="5">
        <v>17999.3</v>
      </c>
      <c r="D8" s="5">
        <v>13160.8</v>
      </c>
      <c r="E8" s="5">
        <v>102.7</v>
      </c>
      <c r="F8" s="5">
        <f>D8*100/D28</f>
        <v>0.30862713057320978</v>
      </c>
      <c r="G8" s="5">
        <v>18783.7</v>
      </c>
      <c r="H8" s="5">
        <f t="shared" si="1"/>
        <v>104.35794725350431</v>
      </c>
      <c r="I8" s="5">
        <f>G8*100/G28</f>
        <v>0.40245049731079863</v>
      </c>
      <c r="J8" s="5">
        <f t="shared" si="2"/>
        <v>5622.9000000000015</v>
      </c>
      <c r="K8" s="5">
        <f t="shared" si="0"/>
        <v>42.724606406905366</v>
      </c>
    </row>
    <row r="9" spans="2:11" x14ac:dyDescent="0.25">
      <c r="B9" s="3" t="s">
        <v>8</v>
      </c>
      <c r="C9" s="5">
        <v>145004</v>
      </c>
      <c r="D9" s="5">
        <v>135492.1</v>
      </c>
      <c r="E9" s="5">
        <v>101.5</v>
      </c>
      <c r="F9" s="5">
        <f>D9*100/D28</f>
        <v>3.1773553308566651</v>
      </c>
      <c r="G9" s="5">
        <v>149611.6</v>
      </c>
      <c r="H9" s="5">
        <f t="shared" si="1"/>
        <v>103.17756751537888</v>
      </c>
      <c r="I9" s="5">
        <f>G9*100/G28</f>
        <v>3.2055059878226486</v>
      </c>
      <c r="J9" s="5">
        <f t="shared" si="2"/>
        <v>14119.5</v>
      </c>
      <c r="K9" s="5">
        <f t="shared" si="0"/>
        <v>10.420902768500893</v>
      </c>
    </row>
    <row r="10" spans="2:11" x14ac:dyDescent="0.25">
      <c r="B10" s="3" t="s">
        <v>9</v>
      </c>
      <c r="C10" s="5">
        <v>6831.4</v>
      </c>
      <c r="D10" s="5">
        <v>4545.6000000000004</v>
      </c>
      <c r="E10" s="5">
        <v>108.2</v>
      </c>
      <c r="F10" s="5">
        <f>D10*100/D28</f>
        <v>0.10659652032806385</v>
      </c>
      <c r="G10" s="5">
        <v>7311.4</v>
      </c>
      <c r="H10" s="5">
        <f t="shared" si="1"/>
        <v>107.02637819480634</v>
      </c>
      <c r="I10" s="5">
        <f>G10*100/G28</f>
        <v>0.15665053030223935</v>
      </c>
      <c r="J10" s="5">
        <f t="shared" si="2"/>
        <v>2765.7999999999993</v>
      </c>
      <c r="K10" s="5">
        <f t="shared" si="0"/>
        <v>60.845652939105932</v>
      </c>
    </row>
    <row r="11" spans="2:11" x14ac:dyDescent="0.25">
      <c r="B11" s="3" t="s">
        <v>10</v>
      </c>
      <c r="C11" s="5">
        <v>30000</v>
      </c>
      <c r="D11" s="5">
        <v>22035.599999999999</v>
      </c>
      <c r="E11" s="5">
        <v>122.1</v>
      </c>
      <c r="F11" s="5">
        <f>D11*100/D28</f>
        <v>0.51674548647947105</v>
      </c>
      <c r="G11" s="5">
        <v>31509.1</v>
      </c>
      <c r="H11" s="5">
        <f t="shared" si="1"/>
        <v>105.03033333333333</v>
      </c>
      <c r="I11" s="5">
        <f>G11*100/G28</f>
        <v>0.67509878058187078</v>
      </c>
      <c r="J11" s="5">
        <f t="shared" si="2"/>
        <v>9473.5</v>
      </c>
      <c r="K11" s="5">
        <f t="shared" si="0"/>
        <v>42.991795095209575</v>
      </c>
    </row>
    <row r="12" spans="2:11" x14ac:dyDescent="0.25">
      <c r="B12" s="3" t="s">
        <v>11</v>
      </c>
      <c r="C12" s="5">
        <v>13159.4</v>
      </c>
      <c r="D12" s="5">
        <v>9223.4</v>
      </c>
      <c r="E12" s="5">
        <v>117.4</v>
      </c>
      <c r="F12" s="5">
        <f>D12*100/D28</f>
        <v>0.21629319464842131</v>
      </c>
      <c r="G12" s="5">
        <v>14029.9</v>
      </c>
      <c r="H12" s="5">
        <f t="shared" si="1"/>
        <v>106.61504323905345</v>
      </c>
      <c r="I12" s="5">
        <f>G12*100/G28</f>
        <v>0.30059787114470388</v>
      </c>
      <c r="J12" s="5">
        <f t="shared" si="2"/>
        <v>4806.5</v>
      </c>
      <c r="K12" s="5">
        <f t="shared" si="0"/>
        <v>52.112019428844022</v>
      </c>
    </row>
    <row r="13" spans="2:11" x14ac:dyDescent="0.25">
      <c r="B13" s="1" t="s">
        <v>12</v>
      </c>
      <c r="C13" s="4">
        <f>SUM(C14:C19)</f>
        <v>358794.5</v>
      </c>
      <c r="D13" s="4">
        <f>SUM(D14:D19)</f>
        <v>384306.9</v>
      </c>
      <c r="E13" s="4">
        <v>101</v>
      </c>
      <c r="F13" s="4">
        <f>D13*100/D28</f>
        <v>9.0121828313237398</v>
      </c>
      <c r="G13" s="4">
        <f>SUM(G14:G19)</f>
        <v>367101.36</v>
      </c>
      <c r="H13" s="4">
        <f t="shared" si="1"/>
        <v>102.31521386197392</v>
      </c>
      <c r="I13" s="4">
        <f>G13*100/G28</f>
        <v>7.8653366959369304</v>
      </c>
      <c r="J13" s="4">
        <f t="shared" si="2"/>
        <v>-17205.540000000037</v>
      </c>
      <c r="K13" s="4">
        <f t="shared" si="0"/>
        <v>-4.4770312476825262</v>
      </c>
    </row>
    <row r="14" spans="2:11" ht="30" x14ac:dyDescent="0.25">
      <c r="B14" s="3" t="s">
        <v>13</v>
      </c>
      <c r="C14" s="5">
        <v>189562.5</v>
      </c>
      <c r="D14" s="5">
        <v>192863.2</v>
      </c>
      <c r="E14" s="5">
        <v>98.2</v>
      </c>
      <c r="F14" s="5">
        <f>D14*100/D28</f>
        <v>4.5227353967211021</v>
      </c>
      <c r="G14" s="5">
        <v>198131.4</v>
      </c>
      <c r="H14" s="5">
        <f t="shared" si="1"/>
        <v>104.52035608308606</v>
      </c>
      <c r="I14" s="5">
        <f>G14*100/G28</f>
        <v>4.245067822787032</v>
      </c>
      <c r="J14" s="5">
        <f t="shared" si="2"/>
        <v>5268.1999999999825</v>
      </c>
      <c r="K14" s="5">
        <f t="shared" si="0"/>
        <v>2.7315734676184893</v>
      </c>
    </row>
    <row r="15" spans="2:11" x14ac:dyDescent="0.25">
      <c r="B15" s="3" t="s">
        <v>14</v>
      </c>
      <c r="C15" s="5">
        <v>2384</v>
      </c>
      <c r="D15" s="5">
        <v>2814.5</v>
      </c>
      <c r="E15" s="5">
        <v>90.6</v>
      </c>
      <c r="F15" s="5">
        <f>D15*100/D28</f>
        <v>6.600138737753776E-2</v>
      </c>
      <c r="G15" s="5">
        <v>2485.6</v>
      </c>
      <c r="H15" s="5">
        <f t="shared" si="1"/>
        <v>104.26174496644295</v>
      </c>
      <c r="I15" s="5">
        <f>G15*100/G28</f>
        <v>5.3255266859868984E-2</v>
      </c>
      <c r="J15" s="5">
        <f t="shared" si="2"/>
        <v>-328.90000000000009</v>
      </c>
      <c r="K15" s="5">
        <f t="shared" ref="K15:K28" si="3">(J15/D15)*100</f>
        <v>-11.685912240184761</v>
      </c>
    </row>
    <row r="16" spans="2:11" ht="30" x14ac:dyDescent="0.25">
      <c r="B16" s="3" t="s">
        <v>15</v>
      </c>
      <c r="C16" s="5">
        <v>3163.9</v>
      </c>
      <c r="D16" s="5">
        <v>4381</v>
      </c>
      <c r="E16" s="5">
        <v>97.6</v>
      </c>
      <c r="F16" s="5">
        <f>D16*100/D28</f>
        <v>0.10273657065233362</v>
      </c>
      <c r="G16" s="5">
        <v>3238.5</v>
      </c>
      <c r="H16" s="5">
        <f t="shared" si="1"/>
        <v>102.35784948955403</v>
      </c>
      <c r="I16" s="5">
        <f>G16*100/G28</f>
        <v>6.9386539155811763E-2</v>
      </c>
      <c r="J16" s="5">
        <f t="shared" si="2"/>
        <v>-1142.5</v>
      </c>
      <c r="K16" s="5">
        <f t="shared" si="3"/>
        <v>-26.078520885642547</v>
      </c>
    </row>
    <row r="17" spans="2:11" ht="30" x14ac:dyDescent="0.25">
      <c r="B17" s="3" t="s">
        <v>16</v>
      </c>
      <c r="C17" s="5">
        <v>134850.1</v>
      </c>
      <c r="D17" s="5">
        <v>160680.20000000001</v>
      </c>
      <c r="E17" s="5">
        <v>101.2</v>
      </c>
      <c r="F17" s="5">
        <f>D17*100/D28</f>
        <v>3.7680284683248337</v>
      </c>
      <c r="G17" s="5">
        <v>134429.10999999999</v>
      </c>
      <c r="H17" s="5">
        <f t="shared" si="1"/>
        <v>99.687808907816887</v>
      </c>
      <c r="I17" s="5">
        <f>G17*100/G28</f>
        <v>2.8802132792020765</v>
      </c>
      <c r="J17" s="5">
        <f t="shared" si="2"/>
        <v>-26251.090000000026</v>
      </c>
      <c r="K17" s="5">
        <f t="shared" si="3"/>
        <v>-16.337476552804901</v>
      </c>
    </row>
    <row r="18" spans="2:11" x14ac:dyDescent="0.25">
      <c r="B18" s="3" t="s">
        <v>17</v>
      </c>
      <c r="C18" s="5">
        <v>27604.400000000001</v>
      </c>
      <c r="D18" s="5">
        <v>16679.8</v>
      </c>
      <c r="E18" s="5">
        <v>129.5</v>
      </c>
      <c r="F18" s="5">
        <f>D18*100/D28</f>
        <v>0.3911493839686816</v>
      </c>
      <c r="G18" s="5">
        <v>27870.46</v>
      </c>
      <c r="H18" s="5">
        <f t="shared" si="1"/>
        <v>100.96383185289301</v>
      </c>
      <c r="I18" s="5">
        <f>G18*100/G28</f>
        <v>0.59713903476315744</v>
      </c>
      <c r="J18" s="5">
        <f t="shared" si="2"/>
        <v>11190.66</v>
      </c>
      <c r="K18" s="5">
        <f t="shared" si="3"/>
        <v>67.091092219331173</v>
      </c>
    </row>
    <row r="19" spans="2:11" x14ac:dyDescent="0.25">
      <c r="B19" s="3" t="s">
        <v>18</v>
      </c>
      <c r="C19" s="5">
        <v>1229.5999999999999</v>
      </c>
      <c r="D19" s="5">
        <v>6888.2</v>
      </c>
      <c r="E19" s="5">
        <v>147.80000000000001</v>
      </c>
      <c r="F19" s="5">
        <f>D19*100/D28</f>
        <v>0.1615316242792523</v>
      </c>
      <c r="G19" s="5">
        <v>946.29</v>
      </c>
      <c r="H19" s="5">
        <f t="shared" si="1"/>
        <v>76.95917371502928</v>
      </c>
      <c r="I19" s="5">
        <f>G19*100/G28</f>
        <v>2.0274753168983514E-2</v>
      </c>
      <c r="J19" s="5">
        <f t="shared" si="2"/>
        <v>-5941.91</v>
      </c>
      <c r="K19" s="5">
        <f t="shared" si="3"/>
        <v>-86.26215847391191</v>
      </c>
    </row>
    <row r="20" spans="2:11" x14ac:dyDescent="0.25">
      <c r="B20" s="1" t="s">
        <v>19</v>
      </c>
      <c r="C20" s="4">
        <f>SUM(C21:C27)</f>
        <v>2978857</v>
      </c>
      <c r="D20" s="4">
        <f>SUM(D21:D27)</f>
        <v>2555957.0999999996</v>
      </c>
      <c r="E20" s="4">
        <v>99.2</v>
      </c>
      <c r="F20" s="4">
        <f>D20*100/D28</f>
        <v>59.938431223118855</v>
      </c>
      <c r="G20" s="4">
        <f>SUM(G21:G27)</f>
        <v>2968623.93</v>
      </c>
      <c r="H20" s="4">
        <f t="shared" si="1"/>
        <v>99.656476628451784</v>
      </c>
      <c r="I20" s="4">
        <f>G20*100/G28</f>
        <v>63.60430463419015</v>
      </c>
      <c r="J20" s="4">
        <f t="shared" si="2"/>
        <v>412666.83000000054</v>
      </c>
      <c r="K20" s="4">
        <f t="shared" si="3"/>
        <v>16.145295631135617</v>
      </c>
    </row>
    <row r="21" spans="2:11" x14ac:dyDescent="0.25">
      <c r="B21" s="3" t="s">
        <v>20</v>
      </c>
      <c r="C21" s="5">
        <v>138994.6</v>
      </c>
      <c r="D21" s="5">
        <v>22885.1</v>
      </c>
      <c r="E21" s="5">
        <v>100</v>
      </c>
      <c r="F21" s="5">
        <f>D21*100/D28</f>
        <v>0.53666667268562429</v>
      </c>
      <c r="G21" s="5">
        <v>138994.6</v>
      </c>
      <c r="H21" s="5">
        <f t="shared" si="1"/>
        <v>100</v>
      </c>
      <c r="I21" s="5">
        <f>G21*100/G28</f>
        <v>2.9780312661251793</v>
      </c>
      <c r="J21" s="5">
        <f t="shared" si="2"/>
        <v>116109.5</v>
      </c>
      <c r="K21" s="5">
        <f t="shared" si="3"/>
        <v>507.3584996351338</v>
      </c>
    </row>
    <row r="22" spans="2:11" x14ac:dyDescent="0.25">
      <c r="B22" s="3" t="s">
        <v>21</v>
      </c>
      <c r="C22" s="5">
        <v>492225.6</v>
      </c>
      <c r="D22" s="5">
        <v>401881</v>
      </c>
      <c r="E22" s="5">
        <v>99.2</v>
      </c>
      <c r="F22" s="5">
        <f>D22*100/D28</f>
        <v>9.4243039831843145</v>
      </c>
      <c r="G22" s="5">
        <v>482089.43</v>
      </c>
      <c r="H22" s="5">
        <f t="shared" si="1"/>
        <v>97.940747088326987</v>
      </c>
      <c r="I22" s="5">
        <f>G22*100/G28</f>
        <v>10.329015628006168</v>
      </c>
      <c r="J22" s="5">
        <f t="shared" si="2"/>
        <v>80208.429999999993</v>
      </c>
      <c r="K22" s="5">
        <f t="shared" si="3"/>
        <v>19.958253811451645</v>
      </c>
    </row>
    <row r="23" spans="2:11" x14ac:dyDescent="0.25">
      <c r="B23" s="3" t="s">
        <v>22</v>
      </c>
      <c r="C23" s="5">
        <v>1442298.5</v>
      </c>
      <c r="D23" s="5">
        <v>1530279.7</v>
      </c>
      <c r="E23" s="5">
        <v>99.8</v>
      </c>
      <c r="F23" s="5">
        <f>D23*100/D28</f>
        <v>35.885799707117528</v>
      </c>
      <c r="G23" s="5">
        <v>1442210.9</v>
      </c>
      <c r="H23" s="5">
        <f t="shared" si="1"/>
        <v>99.993926361290676</v>
      </c>
      <c r="I23" s="5">
        <f>G23*100/G28</f>
        <v>30.900115202652007</v>
      </c>
      <c r="J23" s="5">
        <f t="shared" si="2"/>
        <v>-88068.800000000047</v>
      </c>
      <c r="K23" s="5">
        <f t="shared" si="3"/>
        <v>-5.7550786303967865</v>
      </c>
    </row>
    <row r="24" spans="2:11" x14ac:dyDescent="0.25">
      <c r="B24" s="3" t="s">
        <v>23</v>
      </c>
      <c r="C24" s="5">
        <v>22419.5</v>
      </c>
      <c r="D24" s="5">
        <v>2958.3</v>
      </c>
      <c r="E24" s="5">
        <v>100</v>
      </c>
      <c r="F24" s="5">
        <f>D24*100/D28</f>
        <v>6.937356698488896E-2</v>
      </c>
      <c r="G24" s="5">
        <v>22419.5</v>
      </c>
      <c r="H24" s="5">
        <f t="shared" si="1"/>
        <v>100</v>
      </c>
      <c r="I24" s="5">
        <f>G24*100/G28</f>
        <v>0.48034939465916993</v>
      </c>
      <c r="J24" s="5">
        <f t="shared" si="2"/>
        <v>19461.2</v>
      </c>
      <c r="K24" s="5">
        <f t="shared" si="3"/>
        <v>657.85079268498794</v>
      </c>
    </row>
    <row r="25" spans="2:11" x14ac:dyDescent="0.25">
      <c r="B25" s="3" t="s">
        <v>24</v>
      </c>
      <c r="C25" s="5">
        <v>886939</v>
      </c>
      <c r="D25" s="5">
        <v>608039</v>
      </c>
      <c r="E25" s="5">
        <v>97.7</v>
      </c>
      <c r="F25" s="5">
        <f>D25*100/D28</f>
        <v>14.258808875342222</v>
      </c>
      <c r="G25" s="5">
        <v>886939.05</v>
      </c>
      <c r="H25" s="5">
        <f t="shared" si="1"/>
        <v>100.00000563736627</v>
      </c>
      <c r="I25" s="5">
        <f>G25*100/G28</f>
        <v>19.003128337700627</v>
      </c>
      <c r="J25" s="5">
        <f t="shared" si="2"/>
        <v>278900.05000000005</v>
      </c>
      <c r="K25" s="5">
        <f t="shared" si="3"/>
        <v>45.868776509401542</v>
      </c>
    </row>
    <row r="26" spans="2:11" ht="75" x14ac:dyDescent="0.25">
      <c r="B26" s="3" t="s">
        <v>66</v>
      </c>
      <c r="C26" s="5">
        <v>99</v>
      </c>
      <c r="D26" s="5" t="s">
        <v>69</v>
      </c>
      <c r="E26" s="5" t="s">
        <v>69</v>
      </c>
      <c r="F26" s="5" t="s">
        <v>69</v>
      </c>
      <c r="G26" s="5">
        <v>99.02</v>
      </c>
      <c r="H26" s="5">
        <f t="shared" ref="H26" si="4">G26*100/C26</f>
        <v>100.02020202020202</v>
      </c>
      <c r="I26" s="5">
        <f>G26*100/G28</f>
        <v>2.1215547652334355E-3</v>
      </c>
      <c r="J26" s="5">
        <v>99</v>
      </c>
      <c r="K26" s="5" t="s">
        <v>68</v>
      </c>
    </row>
    <row r="27" spans="2:11" ht="45" x14ac:dyDescent="0.25">
      <c r="B27" s="3" t="s">
        <v>25</v>
      </c>
      <c r="C27" s="5">
        <v>-4119.2</v>
      </c>
      <c r="D27" s="5">
        <v>-10086</v>
      </c>
      <c r="E27" s="5">
        <v>100</v>
      </c>
      <c r="F27" s="5">
        <f>D27*100/D28</f>
        <v>-0.23652158219571714</v>
      </c>
      <c r="G27" s="5">
        <v>-4128.57</v>
      </c>
      <c r="H27" s="5">
        <f t="shared" si="1"/>
        <v>100.2274713536609</v>
      </c>
      <c r="I27" s="5">
        <f>G27*100/G28</f>
        <v>-8.8456749718236763E-2</v>
      </c>
      <c r="J27" s="5">
        <f t="shared" si="2"/>
        <v>5957.43</v>
      </c>
      <c r="K27" s="5">
        <f t="shared" si="3"/>
        <v>-59.066329565734691</v>
      </c>
    </row>
    <row r="28" spans="2:11" x14ac:dyDescent="0.25">
      <c r="B28" s="1" t="s">
        <v>26</v>
      </c>
      <c r="C28" s="4">
        <f>C6+C13+C20</f>
        <v>4618685.0999999996</v>
      </c>
      <c r="D28" s="4">
        <f>D6+D13+D20</f>
        <v>4264304.3</v>
      </c>
      <c r="E28" s="4">
        <v>99.9</v>
      </c>
      <c r="F28" s="4">
        <f>F6+F13+F20</f>
        <v>100</v>
      </c>
      <c r="G28" s="4">
        <f>G6+G13+G20</f>
        <v>4667331.79</v>
      </c>
      <c r="H28" s="4">
        <f t="shared" si="1"/>
        <v>101.05325842629973</v>
      </c>
      <c r="I28" s="4">
        <f>I6+I13+I20</f>
        <v>100</v>
      </c>
      <c r="J28" s="4">
        <f t="shared" si="2"/>
        <v>403027.49000000022</v>
      </c>
      <c r="K28" s="4">
        <f t="shared" si="3"/>
        <v>9.4511897286504674</v>
      </c>
    </row>
  </sheetData>
  <mergeCells count="7">
    <mergeCell ref="J3:K3"/>
    <mergeCell ref="J1:K1"/>
    <mergeCell ref="B2:F2"/>
    <mergeCell ref="B3:B4"/>
    <mergeCell ref="C3:C4"/>
    <mergeCell ref="D3:F3"/>
    <mergeCell ref="G3:I3"/>
  </mergeCells>
  <pageMargins left="0.62992125984251968" right="0.62992125984251968" top="1.1417322834645669" bottom="0.15748031496062992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workbookViewId="0">
      <selection activeCell="D16" sqref="D16"/>
    </sheetView>
  </sheetViews>
  <sheetFormatPr defaultRowHeight="15" x14ac:dyDescent="0.25"/>
  <cols>
    <col min="1" max="1" width="40.140625" customWidth="1"/>
    <col min="2" max="2" width="14.140625" customWidth="1"/>
    <col min="3" max="3" width="12.85546875" customWidth="1"/>
    <col min="4" max="4" width="9.42578125" customWidth="1"/>
    <col min="5" max="5" width="12.5703125" customWidth="1"/>
    <col min="7" max="7" width="12.42578125" customWidth="1"/>
    <col min="8" max="8" width="12.28515625" customWidth="1"/>
    <col min="9" max="9" width="11.140625" customWidth="1"/>
    <col min="10" max="10" width="9.85546875" customWidth="1"/>
  </cols>
  <sheetData>
    <row r="1" spans="1:10" x14ac:dyDescent="0.25">
      <c r="G1" s="11"/>
      <c r="H1" s="11"/>
      <c r="I1" s="32" t="s">
        <v>27</v>
      </c>
      <c r="J1" s="32"/>
    </row>
    <row r="2" spans="1:10" ht="15.75" x14ac:dyDescent="0.25">
      <c r="A2" s="37" t="s">
        <v>70</v>
      </c>
      <c r="B2" s="37"/>
      <c r="C2" s="37"/>
      <c r="D2" s="37"/>
      <c r="E2" s="37"/>
      <c r="F2" s="37"/>
      <c r="G2" s="37"/>
      <c r="H2" s="37"/>
    </row>
    <row r="3" spans="1:10" ht="60.75" customHeight="1" x14ac:dyDescent="0.25">
      <c r="A3" s="34" t="s">
        <v>28</v>
      </c>
      <c r="B3" s="34" t="s">
        <v>65</v>
      </c>
      <c r="C3" s="34" t="s">
        <v>43</v>
      </c>
      <c r="D3" s="34"/>
      <c r="E3" s="34" t="s">
        <v>64</v>
      </c>
      <c r="F3" s="34"/>
      <c r="G3" s="30" t="s">
        <v>71</v>
      </c>
      <c r="H3" s="31"/>
      <c r="I3" s="35" t="s">
        <v>29</v>
      </c>
      <c r="J3" s="36"/>
    </row>
    <row r="4" spans="1:10" ht="28.5" x14ac:dyDescent="0.25">
      <c r="A4" s="34"/>
      <c r="B4" s="34"/>
      <c r="C4" s="1" t="s">
        <v>1</v>
      </c>
      <c r="D4" s="1" t="s">
        <v>2</v>
      </c>
      <c r="E4" s="1" t="s">
        <v>1</v>
      </c>
      <c r="F4" s="1" t="s">
        <v>2</v>
      </c>
      <c r="G4" s="2" t="s">
        <v>4</v>
      </c>
      <c r="H4" s="2" t="s">
        <v>5</v>
      </c>
      <c r="I4" s="8" t="s">
        <v>43</v>
      </c>
      <c r="J4" s="8" t="s">
        <v>64</v>
      </c>
    </row>
    <row r="5" spans="1:10" x14ac:dyDescent="0.25">
      <c r="A5" s="6">
        <v>1</v>
      </c>
      <c r="B5" s="6">
        <v>2</v>
      </c>
      <c r="C5" s="6">
        <v>3</v>
      </c>
      <c r="D5" s="6">
        <v>4</v>
      </c>
      <c r="E5" s="6">
        <v>6</v>
      </c>
      <c r="F5" s="6">
        <v>7</v>
      </c>
      <c r="G5" s="6">
        <v>9</v>
      </c>
      <c r="H5" s="6">
        <v>10</v>
      </c>
      <c r="I5" s="7">
        <v>11</v>
      </c>
      <c r="J5" s="7">
        <v>12</v>
      </c>
    </row>
    <row r="6" spans="1:10" ht="15" customHeight="1" x14ac:dyDescent="0.25">
      <c r="A6" s="10" t="s">
        <v>30</v>
      </c>
      <c r="B6" s="12">
        <v>510682.6</v>
      </c>
      <c r="C6" s="12">
        <v>467769.8</v>
      </c>
      <c r="D6" s="12">
        <v>94.5</v>
      </c>
      <c r="E6" s="12">
        <v>485526.9</v>
      </c>
      <c r="F6" s="12">
        <f>E6*100/B6</f>
        <v>95.074102779299707</v>
      </c>
      <c r="G6" s="12">
        <f>E6-C6</f>
        <v>17757.100000000035</v>
      </c>
      <c r="H6" s="12">
        <f>(G6/C6)*100</f>
        <v>3.7961193732472762</v>
      </c>
      <c r="I6" s="12">
        <f>C6*100/C17</f>
        <v>10.872173589850451</v>
      </c>
      <c r="J6" s="12">
        <f>E6*100/E17</f>
        <v>11.131561531473107</v>
      </c>
    </row>
    <row r="7" spans="1:10" ht="16.5" x14ac:dyDescent="0.25">
      <c r="A7" s="10" t="s">
        <v>31</v>
      </c>
      <c r="B7" s="12">
        <v>67122.5</v>
      </c>
      <c r="C7" s="12">
        <v>52942.400000000001</v>
      </c>
      <c r="D7" s="12">
        <v>92.5</v>
      </c>
      <c r="E7" s="12">
        <v>60723.199999999997</v>
      </c>
      <c r="F7" s="12">
        <f t="shared" ref="F7:F17" si="0">E7*100/B7</f>
        <v>90.466237103802754</v>
      </c>
      <c r="G7" s="12">
        <f t="shared" ref="G7:G17" si="1">E7-C7</f>
        <v>7780.7999999999956</v>
      </c>
      <c r="H7" s="12">
        <f t="shared" ref="H7:H17" si="2">(G7/C7)*100</f>
        <v>14.696727008975785</v>
      </c>
      <c r="I7" s="12">
        <f>C7*100/C17</f>
        <v>1.2305175816465674</v>
      </c>
      <c r="J7" s="12">
        <f>E7*100/E17</f>
        <v>1.3921865857235671</v>
      </c>
    </row>
    <row r="8" spans="1:10" ht="16.5" x14ac:dyDescent="0.25">
      <c r="A8" s="10" t="s">
        <v>32</v>
      </c>
      <c r="B8" s="12">
        <v>365129.7</v>
      </c>
      <c r="C8" s="12">
        <v>432976.1</v>
      </c>
      <c r="D8" s="12">
        <v>96.5</v>
      </c>
      <c r="E8" s="12">
        <v>359015</v>
      </c>
      <c r="F8" s="12">
        <f t="shared" si="0"/>
        <v>98.32533480568685</v>
      </c>
      <c r="G8" s="12">
        <f t="shared" si="1"/>
        <v>-73961.099999999977</v>
      </c>
      <c r="H8" s="12">
        <f t="shared" si="2"/>
        <v>-17.082028315188754</v>
      </c>
      <c r="I8" s="12">
        <f>C8*100/C17</f>
        <v>10.06347848761602</v>
      </c>
      <c r="J8" s="12">
        <f>E8*100/E17</f>
        <v>8.2310528278079289</v>
      </c>
    </row>
    <row r="9" spans="1:10" ht="16.5" customHeight="1" x14ac:dyDescent="0.25">
      <c r="A9" s="10" t="s">
        <v>33</v>
      </c>
      <c r="B9" s="12">
        <v>797209.4</v>
      </c>
      <c r="C9" s="12">
        <v>674499.8</v>
      </c>
      <c r="D9" s="12">
        <v>90.9</v>
      </c>
      <c r="E9" s="12">
        <v>675725.6</v>
      </c>
      <c r="F9" s="12">
        <f t="shared" si="0"/>
        <v>84.761368844873132</v>
      </c>
      <c r="G9" s="12">
        <f t="shared" si="1"/>
        <v>1225.7999999999302</v>
      </c>
      <c r="H9" s="12">
        <f t="shared" si="2"/>
        <v>0.18173467212294653</v>
      </c>
      <c r="I9" s="12">
        <f>C9*100/C17</f>
        <v>15.677110646987924</v>
      </c>
      <c r="J9" s="12">
        <f>E9*100/E17</f>
        <v>15.492202584020749</v>
      </c>
    </row>
    <row r="10" spans="1:10" ht="16.5" x14ac:dyDescent="0.25">
      <c r="A10" s="10" t="s">
        <v>34</v>
      </c>
      <c r="B10" s="12">
        <v>0</v>
      </c>
      <c r="C10" s="12">
        <v>5655.5</v>
      </c>
      <c r="D10" s="12">
        <v>100</v>
      </c>
      <c r="E10" s="12">
        <v>0</v>
      </c>
      <c r="F10" s="12">
        <v>0</v>
      </c>
      <c r="G10" s="12">
        <f t="shared" si="1"/>
        <v>-5655.5</v>
      </c>
      <c r="H10" s="12">
        <f t="shared" si="2"/>
        <v>-100</v>
      </c>
      <c r="I10" s="12">
        <f>C10*100/C17</f>
        <v>0.13144836998326789</v>
      </c>
      <c r="J10" s="12">
        <f>E10*100/E17</f>
        <v>0</v>
      </c>
    </row>
    <row r="11" spans="1:10" ht="16.5" x14ac:dyDescent="0.25">
      <c r="A11" s="10" t="s">
        <v>35</v>
      </c>
      <c r="B11" s="12">
        <v>1877525.7</v>
      </c>
      <c r="C11" s="12">
        <v>1812672.4</v>
      </c>
      <c r="D11" s="12">
        <v>99.3</v>
      </c>
      <c r="E11" s="12">
        <v>1866873.1</v>
      </c>
      <c r="F11" s="12">
        <f t="shared" si="0"/>
        <v>99.432625609332547</v>
      </c>
      <c r="G11" s="12">
        <f t="shared" si="1"/>
        <v>54200.700000000186</v>
      </c>
      <c r="H11" s="12">
        <f t="shared" si="2"/>
        <v>2.9900990383038981</v>
      </c>
      <c r="I11" s="12">
        <f>C11*100/C17</f>
        <v>42.131170063417592</v>
      </c>
      <c r="J11" s="12">
        <f>E11*100/E17</f>
        <v>42.801362363448753</v>
      </c>
    </row>
    <row r="12" spans="1:10" ht="16.5" x14ac:dyDescent="0.25">
      <c r="A12" s="10" t="s">
        <v>36</v>
      </c>
      <c r="B12" s="12">
        <v>692575.2</v>
      </c>
      <c r="C12" s="12">
        <v>223087.4</v>
      </c>
      <c r="D12" s="12">
        <v>90.7</v>
      </c>
      <c r="E12" s="12">
        <v>521254.1</v>
      </c>
      <c r="F12" s="12">
        <f t="shared" si="0"/>
        <v>75.263177197219889</v>
      </c>
      <c r="G12" s="12">
        <f t="shared" si="1"/>
        <v>298166.69999999995</v>
      </c>
      <c r="H12" s="12">
        <f t="shared" si="2"/>
        <v>133.65465732264573</v>
      </c>
      <c r="I12" s="12">
        <f>C12*100/C17</f>
        <v>5.18512511604726</v>
      </c>
      <c r="J12" s="12">
        <f>E12*100/E17</f>
        <v>11.950670678972958</v>
      </c>
    </row>
    <row r="13" spans="1:10" ht="16.5" x14ac:dyDescent="0.25">
      <c r="A13" s="10" t="s">
        <v>37</v>
      </c>
      <c r="B13" s="12">
        <v>94385</v>
      </c>
      <c r="C13" s="12">
        <v>249279.3</v>
      </c>
      <c r="D13" s="12">
        <v>100</v>
      </c>
      <c r="E13" s="12">
        <v>94385</v>
      </c>
      <c r="F13" s="12">
        <f t="shared" si="0"/>
        <v>100</v>
      </c>
      <c r="G13" s="12">
        <f t="shared" si="1"/>
        <v>-154894.29999999999</v>
      </c>
      <c r="H13" s="12">
        <f t="shared" si="2"/>
        <v>-62.136848105719167</v>
      </c>
      <c r="I13" s="12">
        <f>C13*100/C17</f>
        <v>5.7938922563115609</v>
      </c>
      <c r="J13" s="12">
        <f>E13*100/E17</f>
        <v>2.1639427911163915</v>
      </c>
    </row>
    <row r="14" spans="1:10" ht="16.5" x14ac:dyDescent="0.25">
      <c r="A14" s="10" t="s">
        <v>38</v>
      </c>
      <c r="B14" s="12">
        <v>97455.1</v>
      </c>
      <c r="C14" s="12">
        <v>166526.20000000001</v>
      </c>
      <c r="D14" s="12">
        <v>94.1</v>
      </c>
      <c r="E14" s="12">
        <v>89463.2</v>
      </c>
      <c r="F14" s="12">
        <f t="shared" si="0"/>
        <v>91.799403007128404</v>
      </c>
      <c r="G14" s="12">
        <f t="shared" si="1"/>
        <v>-77063.000000000015</v>
      </c>
      <c r="H14" s="12">
        <f t="shared" si="2"/>
        <v>-46.276802088800444</v>
      </c>
      <c r="I14" s="12">
        <f>C14*100/C17</f>
        <v>3.8704973122637556</v>
      </c>
      <c r="J14" s="12">
        <f>E14*100/E17</f>
        <v>2.0511018351454573</v>
      </c>
    </row>
    <row r="15" spans="1:10" ht="16.5" x14ac:dyDescent="0.25">
      <c r="A15" s="10" t="s">
        <v>39</v>
      </c>
      <c r="B15" s="12">
        <v>200067.6</v>
      </c>
      <c r="C15" s="12">
        <v>206428.4</v>
      </c>
      <c r="D15" s="12">
        <v>99.6</v>
      </c>
      <c r="E15" s="12">
        <v>198700.7</v>
      </c>
      <c r="F15" s="12">
        <f t="shared" si="0"/>
        <v>99.316780928046313</v>
      </c>
      <c r="G15" s="12">
        <f t="shared" si="1"/>
        <v>-7727.6999999999825</v>
      </c>
      <c r="H15" s="12">
        <f t="shared" si="2"/>
        <v>-3.7435256001596597</v>
      </c>
      <c r="I15" s="12">
        <f>C15*100/C17</f>
        <v>4.7979270972069701</v>
      </c>
      <c r="J15" s="12">
        <f>E15*100/E17</f>
        <v>4.555564415476832</v>
      </c>
    </row>
    <row r="16" spans="1:10" ht="16.5" customHeight="1" x14ac:dyDescent="0.25">
      <c r="A16" s="10" t="s">
        <v>40</v>
      </c>
      <c r="B16" s="12">
        <v>10307.1</v>
      </c>
      <c r="C16" s="12">
        <v>10612.4</v>
      </c>
      <c r="D16" s="12">
        <v>98.3</v>
      </c>
      <c r="E16" s="12">
        <v>10047.4</v>
      </c>
      <c r="F16" s="12">
        <f t="shared" si="0"/>
        <v>97.480377603787673</v>
      </c>
      <c r="G16" s="12">
        <f t="shared" si="1"/>
        <v>-565</v>
      </c>
      <c r="H16" s="12">
        <f t="shared" si="2"/>
        <v>-5.3239606498058878</v>
      </c>
      <c r="I16" s="12">
        <f>C16*100/C17</f>
        <v>0.24665947866862917</v>
      </c>
      <c r="J16" s="12">
        <f>E16*100/E17</f>
        <v>0.23035438681424839</v>
      </c>
    </row>
    <row r="17" spans="1:10" x14ac:dyDescent="0.25">
      <c r="A17" s="9" t="s">
        <v>41</v>
      </c>
      <c r="B17" s="13">
        <f>SUM(B6:B16)</f>
        <v>4712459.8999999994</v>
      </c>
      <c r="C17" s="13">
        <f>SUM(C6:C16)</f>
        <v>4302449.7</v>
      </c>
      <c r="D17" s="13">
        <v>96.4</v>
      </c>
      <c r="E17" s="13">
        <f>SUM(E6:E16)</f>
        <v>4361714.2</v>
      </c>
      <c r="F17" s="13">
        <f t="shared" si="0"/>
        <v>92.557057090289518</v>
      </c>
      <c r="G17" s="13">
        <f t="shared" si="1"/>
        <v>59264.5</v>
      </c>
      <c r="H17" s="13">
        <f t="shared" si="2"/>
        <v>1.3774594506008981</v>
      </c>
      <c r="I17" s="13">
        <f>SUM(I6:I16)</f>
        <v>100</v>
      </c>
      <c r="J17" s="13">
        <f>SUM(J6:J16)</f>
        <v>100</v>
      </c>
    </row>
  </sheetData>
  <mergeCells count="8">
    <mergeCell ref="I3:J3"/>
    <mergeCell ref="I1:J1"/>
    <mergeCell ref="A2:H2"/>
    <mergeCell ref="A3:A4"/>
    <mergeCell ref="B3:B4"/>
    <mergeCell ref="C3:D3"/>
    <mergeCell ref="E3:F3"/>
    <mergeCell ref="G3:H3"/>
  </mergeCells>
  <pageMargins left="0.70866141732283472" right="0.70866141732283472" top="1.1417322834645669" bottom="0.74803149606299213" header="0.31496062992125984" footer="0.31496062992125984"/>
  <pageSetup paperSize="9" scale="90" orientation="landscape" r:id="rId1"/>
  <ignoredErrors>
    <ignoredError sqref="B17:C17 E17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G15"/>
  <sheetViews>
    <sheetView workbookViewId="0">
      <selection activeCell="G26" sqref="G26"/>
    </sheetView>
  </sheetViews>
  <sheetFormatPr defaultRowHeight="15" x14ac:dyDescent="0.25"/>
  <cols>
    <col min="1" max="1" width="19" customWidth="1"/>
    <col min="2" max="2" width="15.85546875" customWidth="1"/>
    <col min="3" max="3" width="14.28515625" customWidth="1"/>
    <col min="4" max="4" width="12.85546875" customWidth="1"/>
    <col min="5" max="5" width="12.42578125" customWidth="1"/>
    <col min="6" max="6" width="12.28515625" customWidth="1"/>
    <col min="7" max="7" width="12.7109375" customWidth="1"/>
  </cols>
  <sheetData>
    <row r="4" spans="1:7" ht="15.75" thickBot="1" x14ac:dyDescent="0.3"/>
    <row r="5" spans="1:7" ht="22.5" customHeight="1" thickBot="1" x14ac:dyDescent="0.3">
      <c r="A5" s="55" t="s">
        <v>54</v>
      </c>
      <c r="B5" s="56"/>
      <c r="C5" s="56"/>
      <c r="D5" s="56"/>
      <c r="E5" s="56"/>
      <c r="F5" s="56"/>
      <c r="G5" s="57"/>
    </row>
    <row r="6" spans="1:7" ht="15" customHeight="1" x14ac:dyDescent="0.25">
      <c r="A6" s="58" t="s">
        <v>45</v>
      </c>
      <c r="B6" s="59"/>
      <c r="C6" s="41" t="s">
        <v>46</v>
      </c>
      <c r="D6" s="41" t="s">
        <v>47</v>
      </c>
      <c r="E6" s="41" t="s">
        <v>44</v>
      </c>
      <c r="F6" s="41" t="s">
        <v>43</v>
      </c>
      <c r="G6" s="41" t="s">
        <v>64</v>
      </c>
    </row>
    <row r="7" spans="1:7" ht="15" customHeight="1" x14ac:dyDescent="0.25">
      <c r="A7" s="58"/>
      <c r="B7" s="59"/>
      <c r="C7" s="41"/>
      <c r="D7" s="41"/>
      <c r="E7" s="41"/>
      <c r="F7" s="41"/>
      <c r="G7" s="41"/>
    </row>
    <row r="8" spans="1:7" ht="15.75" customHeight="1" thickBot="1" x14ac:dyDescent="0.3">
      <c r="A8" s="60"/>
      <c r="B8" s="61"/>
      <c r="C8" s="42"/>
      <c r="D8" s="42"/>
      <c r="E8" s="42"/>
      <c r="F8" s="42"/>
      <c r="G8" s="42"/>
    </row>
    <row r="9" spans="1:7" ht="16.5" thickBot="1" x14ac:dyDescent="0.3">
      <c r="A9" s="40" t="s">
        <v>48</v>
      </c>
      <c r="B9" s="15" t="s">
        <v>49</v>
      </c>
      <c r="C9" s="16">
        <v>4202338.5</v>
      </c>
      <c r="D9" s="16">
        <v>4230889.5</v>
      </c>
      <c r="E9" s="16">
        <v>4105573.6</v>
      </c>
      <c r="F9" s="17">
        <v>4269361.0999999996</v>
      </c>
      <c r="G9" s="17">
        <v>4618685.0999999996</v>
      </c>
    </row>
    <row r="10" spans="1:7" ht="16.5" thickBot="1" x14ac:dyDescent="0.3">
      <c r="A10" s="41"/>
      <c r="B10" s="15" t="s">
        <v>50</v>
      </c>
      <c r="C10" s="16">
        <v>4222964.5999999996</v>
      </c>
      <c r="D10" s="16">
        <v>4305664.7</v>
      </c>
      <c r="E10" s="16">
        <v>4117995.9</v>
      </c>
      <c r="F10" s="18">
        <v>4264304.3</v>
      </c>
      <c r="G10" s="18">
        <v>4667331.8</v>
      </c>
    </row>
    <row r="11" spans="1:7" ht="16.5" thickBot="1" x14ac:dyDescent="0.3">
      <c r="A11" s="42"/>
      <c r="B11" s="15" t="s">
        <v>51</v>
      </c>
      <c r="C11" s="16">
        <f t="shared" ref="C11:F11" si="0">C10*100/C9</f>
        <v>100.49082433506962</v>
      </c>
      <c r="D11" s="16">
        <f t="shared" si="0"/>
        <v>101.76736357685542</v>
      </c>
      <c r="E11" s="16">
        <f t="shared" si="0"/>
        <v>100.30257160655943</v>
      </c>
      <c r="F11" s="19">
        <f t="shared" si="0"/>
        <v>99.881556048280856</v>
      </c>
      <c r="G11" s="19">
        <f t="shared" ref="G11" si="1">G10*100/G9</f>
        <v>101.05325864281157</v>
      </c>
    </row>
    <row r="12" spans="1:7" ht="24.75" customHeight="1" thickBot="1" x14ac:dyDescent="0.3">
      <c r="A12" s="43" t="s">
        <v>52</v>
      </c>
      <c r="B12" s="15" t="s">
        <v>49</v>
      </c>
      <c r="C12" s="16">
        <v>2441277.9</v>
      </c>
      <c r="D12" s="16">
        <v>2303467.2999999998</v>
      </c>
      <c r="E12" s="16">
        <v>2304469.5</v>
      </c>
      <c r="F12" s="17">
        <v>2576790.2000000002</v>
      </c>
      <c r="G12" s="17">
        <v>2978857</v>
      </c>
    </row>
    <row r="13" spans="1:7" ht="16.5" thickBot="1" x14ac:dyDescent="0.3">
      <c r="A13" s="44"/>
      <c r="B13" s="15" t="s">
        <v>50</v>
      </c>
      <c r="C13" s="16">
        <v>2414550.1</v>
      </c>
      <c r="D13" s="16">
        <v>2327362.5</v>
      </c>
      <c r="E13" s="16">
        <v>2304012.9</v>
      </c>
      <c r="F13" s="18">
        <v>2555957.1</v>
      </c>
      <c r="G13" s="18">
        <v>2968623.9</v>
      </c>
    </row>
    <row r="14" spans="1:7" ht="16.5" thickBot="1" x14ac:dyDescent="0.3">
      <c r="A14" s="45"/>
      <c r="B14" s="15" t="s">
        <v>51</v>
      </c>
      <c r="C14" s="16">
        <f t="shared" ref="C14:F14" si="2">C13*100/C12</f>
        <v>98.905171754514313</v>
      </c>
      <c r="D14" s="16">
        <f t="shared" si="2"/>
        <v>101.03735789954563</v>
      </c>
      <c r="E14" s="16">
        <f t="shared" si="2"/>
        <v>99.980186329218071</v>
      </c>
      <c r="F14" s="19">
        <f t="shared" si="2"/>
        <v>99.191509654142578</v>
      </c>
      <c r="G14" s="19">
        <f t="shared" ref="G14" si="3">G13*100/G12</f>
        <v>99.65647562135409</v>
      </c>
    </row>
    <row r="15" spans="1:7" ht="51.75" customHeight="1" thickBot="1" x14ac:dyDescent="0.3">
      <c r="A15" s="38" t="s">
        <v>53</v>
      </c>
      <c r="B15" s="39"/>
      <c r="C15" s="16">
        <f t="shared" ref="C15:F15" si="4">C13*100/C10</f>
        <v>57.176659733306792</v>
      </c>
      <c r="D15" s="16">
        <f t="shared" si="4"/>
        <v>54.05350072893507</v>
      </c>
      <c r="E15" s="16">
        <f t="shared" si="4"/>
        <v>55.949859007873222</v>
      </c>
      <c r="F15" s="19">
        <f t="shared" si="4"/>
        <v>59.938431223118862</v>
      </c>
      <c r="G15" s="19">
        <f t="shared" ref="G15" si="5">G13*100/G10</f>
        <v>63.604303855149105</v>
      </c>
    </row>
  </sheetData>
  <mergeCells count="10">
    <mergeCell ref="G6:G8"/>
    <mergeCell ref="A5:G5"/>
    <mergeCell ref="A15:B15"/>
    <mergeCell ref="A6:B8"/>
    <mergeCell ref="C6:C8"/>
    <mergeCell ref="D6:D8"/>
    <mergeCell ref="E6:E8"/>
    <mergeCell ref="F6:F8"/>
    <mergeCell ref="A9:A11"/>
    <mergeCell ref="A12:A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0"/>
  <sheetViews>
    <sheetView tabSelected="1" workbookViewId="0">
      <selection activeCell="D13" sqref="D13"/>
    </sheetView>
  </sheetViews>
  <sheetFormatPr defaultRowHeight="15" x14ac:dyDescent="0.25"/>
  <cols>
    <col min="1" max="1" width="3.85546875" customWidth="1"/>
    <col min="2" max="2" width="44.7109375" customWidth="1"/>
    <col min="3" max="4" width="15.5703125" customWidth="1"/>
    <col min="5" max="5" width="14" customWidth="1"/>
    <col min="6" max="6" width="13.85546875" customWidth="1"/>
  </cols>
  <sheetData>
    <row r="1" spans="1:14" x14ac:dyDescent="0.25">
      <c r="E1" s="46" t="s">
        <v>59</v>
      </c>
      <c r="F1" s="46"/>
    </row>
    <row r="2" spans="1:14" x14ac:dyDescent="0.25">
      <c r="E2" s="62"/>
      <c r="F2" s="62"/>
    </row>
    <row r="3" spans="1:14" ht="19.5" customHeight="1" x14ac:dyDescent="0.25">
      <c r="B3" s="47" t="s">
        <v>72</v>
      </c>
      <c r="C3" s="48"/>
      <c r="D3" s="48"/>
      <c r="E3" s="48"/>
      <c r="F3" s="48"/>
      <c r="G3" s="20"/>
      <c r="H3" s="20"/>
      <c r="I3" s="20"/>
      <c r="J3" s="20"/>
      <c r="K3" s="20"/>
      <c r="L3" s="20"/>
      <c r="M3" s="20"/>
      <c r="N3" s="20"/>
    </row>
    <row r="4" spans="1:14" ht="15" customHeight="1" thickBot="1" x14ac:dyDescent="0.3">
      <c r="B4" s="21"/>
      <c r="C4" s="21"/>
      <c r="D4" s="21"/>
      <c r="E4" s="21"/>
      <c r="F4" s="21" t="s">
        <v>60</v>
      </c>
      <c r="G4" s="20"/>
      <c r="H4" s="20"/>
      <c r="I4" s="20"/>
      <c r="J4" s="20"/>
      <c r="K4" s="20"/>
      <c r="L4" s="20"/>
      <c r="M4" s="20"/>
      <c r="N4" s="20"/>
    </row>
    <row r="5" spans="1:14" ht="22.5" customHeight="1" x14ac:dyDescent="0.25">
      <c r="A5" s="49" t="s">
        <v>61</v>
      </c>
      <c r="B5" s="51" t="s">
        <v>56</v>
      </c>
      <c r="C5" s="53" t="s">
        <v>65</v>
      </c>
      <c r="D5" s="51" t="s">
        <v>73</v>
      </c>
      <c r="E5" s="51" t="s">
        <v>57</v>
      </c>
      <c r="F5" s="53" t="s">
        <v>58</v>
      </c>
      <c r="G5" s="20"/>
      <c r="H5" s="20"/>
      <c r="I5" s="20"/>
      <c r="J5" s="20"/>
      <c r="K5" s="20"/>
      <c r="L5" s="20"/>
      <c r="M5" s="20"/>
      <c r="N5" s="20"/>
    </row>
    <row r="6" spans="1:14" ht="41.25" customHeight="1" thickBot="1" x14ac:dyDescent="0.3">
      <c r="A6" s="50"/>
      <c r="B6" s="52"/>
      <c r="C6" s="54"/>
      <c r="D6" s="52"/>
      <c r="E6" s="52"/>
      <c r="F6" s="54"/>
      <c r="G6" s="20"/>
      <c r="H6" s="20"/>
      <c r="I6" s="20"/>
      <c r="J6" s="20"/>
      <c r="K6" s="20"/>
      <c r="L6" s="20"/>
      <c r="M6" s="20"/>
      <c r="N6" s="20"/>
    </row>
    <row r="7" spans="1:14" ht="11.25" customHeight="1" thickBot="1" x14ac:dyDescent="0.3">
      <c r="A7" s="24">
        <v>1</v>
      </c>
      <c r="B7" s="23">
        <v>2</v>
      </c>
      <c r="C7" s="24">
        <v>3</v>
      </c>
      <c r="D7" s="25">
        <v>4</v>
      </c>
      <c r="E7" s="24">
        <v>5</v>
      </c>
      <c r="F7" s="26">
        <v>6</v>
      </c>
      <c r="G7" s="20"/>
      <c r="H7" s="20"/>
      <c r="I7" s="20"/>
      <c r="J7" s="20"/>
      <c r="K7" s="20"/>
      <c r="L7" s="20"/>
      <c r="M7" s="20"/>
      <c r="N7" s="20"/>
    </row>
    <row r="8" spans="1:14" x14ac:dyDescent="0.25">
      <c r="A8" s="22">
        <v>1</v>
      </c>
      <c r="B8" s="22" t="s">
        <v>74</v>
      </c>
      <c r="C8" s="27">
        <v>1889740.8</v>
      </c>
      <c r="D8" s="27">
        <v>1872737.4</v>
      </c>
      <c r="E8" s="27">
        <f>D8-C8</f>
        <v>-17003.40000000014</v>
      </c>
      <c r="F8" s="27">
        <f>D8*100/C8</f>
        <v>99.100225808745833</v>
      </c>
      <c r="G8" s="20"/>
      <c r="H8" s="20"/>
      <c r="I8" s="20"/>
      <c r="J8" s="20"/>
      <c r="K8" s="20"/>
      <c r="L8" s="20"/>
      <c r="M8" s="20"/>
      <c r="N8" s="20"/>
    </row>
    <row r="9" spans="1:14" ht="30" x14ac:dyDescent="0.25">
      <c r="A9" s="7">
        <v>2</v>
      </c>
      <c r="B9" s="7" t="s">
        <v>75</v>
      </c>
      <c r="C9" s="12">
        <v>75835.100000000006</v>
      </c>
      <c r="D9" s="12">
        <v>75062.899999999994</v>
      </c>
      <c r="E9" s="27">
        <f t="shared" ref="E9:E27" si="0">D9-C9</f>
        <v>-772.20000000001164</v>
      </c>
      <c r="F9" s="27">
        <f t="shared" ref="F9:F27" si="1">D9*100/C9</f>
        <v>98.981738007861779</v>
      </c>
      <c r="G9" s="20"/>
      <c r="H9" s="20"/>
      <c r="I9" s="20"/>
      <c r="J9" s="20"/>
      <c r="K9" s="20"/>
      <c r="L9" s="20"/>
      <c r="M9" s="20"/>
      <c r="N9" s="20"/>
    </row>
    <row r="10" spans="1:14" x14ac:dyDescent="0.25">
      <c r="A10" s="7">
        <v>3</v>
      </c>
      <c r="B10" s="7" t="s">
        <v>76</v>
      </c>
      <c r="C10" s="12">
        <v>4333.7</v>
      </c>
      <c r="D10" s="12">
        <v>4175.8</v>
      </c>
      <c r="E10" s="27">
        <f t="shared" si="0"/>
        <v>-157.89999999999964</v>
      </c>
      <c r="F10" s="27">
        <f t="shared" si="1"/>
        <v>96.356462145510775</v>
      </c>
      <c r="G10" s="20"/>
      <c r="H10" s="20"/>
      <c r="I10" s="20"/>
      <c r="J10" s="20"/>
      <c r="K10" s="20"/>
      <c r="L10" s="20"/>
      <c r="M10" s="20"/>
      <c r="N10" s="20"/>
    </row>
    <row r="11" spans="1:14" x14ac:dyDescent="0.25">
      <c r="A11" s="22">
        <v>4</v>
      </c>
      <c r="B11" s="7" t="s">
        <v>77</v>
      </c>
      <c r="C11" s="12">
        <v>695614.9</v>
      </c>
      <c r="D11" s="12">
        <v>524622.69999999995</v>
      </c>
      <c r="E11" s="27">
        <f t="shared" si="0"/>
        <v>-170992.20000000007</v>
      </c>
      <c r="F11" s="27">
        <f t="shared" si="1"/>
        <v>75.418554145404286</v>
      </c>
      <c r="G11" s="20"/>
      <c r="H11" s="20"/>
      <c r="I11" s="20"/>
      <c r="J11" s="20"/>
      <c r="K11" s="20"/>
      <c r="L11" s="20"/>
      <c r="M11" s="20"/>
      <c r="N11" s="20"/>
    </row>
    <row r="12" spans="1:14" ht="30" x14ac:dyDescent="0.25">
      <c r="A12" s="7">
        <v>5</v>
      </c>
      <c r="B12" s="7" t="s">
        <v>78</v>
      </c>
      <c r="C12" s="12">
        <v>197017.2</v>
      </c>
      <c r="D12" s="12">
        <v>196025.3</v>
      </c>
      <c r="E12" s="27">
        <f t="shared" si="0"/>
        <v>-991.90000000002328</v>
      </c>
      <c r="F12" s="27">
        <f t="shared" si="1"/>
        <v>99.496541418718763</v>
      </c>
      <c r="G12" s="20"/>
      <c r="H12" s="20"/>
      <c r="I12" s="20"/>
      <c r="J12" s="20"/>
      <c r="K12" s="20"/>
      <c r="L12" s="20"/>
      <c r="M12" s="20"/>
      <c r="N12" s="20"/>
    </row>
    <row r="13" spans="1:14" ht="30" x14ac:dyDescent="0.25">
      <c r="A13" s="7">
        <v>6</v>
      </c>
      <c r="B13" s="7" t="s">
        <v>79</v>
      </c>
      <c r="C13" s="12">
        <v>21363.5</v>
      </c>
      <c r="D13" s="12">
        <v>20716.2</v>
      </c>
      <c r="E13" s="27">
        <f t="shared" si="0"/>
        <v>-647.29999999999927</v>
      </c>
      <c r="F13" s="27">
        <f t="shared" si="1"/>
        <v>96.970065766377232</v>
      </c>
      <c r="G13" s="20"/>
      <c r="H13" s="20"/>
      <c r="I13" s="20"/>
      <c r="J13" s="20"/>
      <c r="K13" s="20"/>
      <c r="L13" s="20"/>
      <c r="M13" s="20"/>
      <c r="N13" s="20"/>
    </row>
    <row r="14" spans="1:14" ht="45" x14ac:dyDescent="0.25">
      <c r="A14" s="22">
        <v>7</v>
      </c>
      <c r="B14" s="7" t="s">
        <v>80</v>
      </c>
      <c r="C14" s="12">
        <v>10977.9</v>
      </c>
      <c r="D14" s="12">
        <v>10928.7</v>
      </c>
      <c r="E14" s="27">
        <f t="shared" si="0"/>
        <v>-49.199999999998909</v>
      </c>
      <c r="F14" s="27">
        <f t="shared" si="1"/>
        <v>99.551826852130191</v>
      </c>
      <c r="G14" s="20"/>
      <c r="H14" s="20"/>
      <c r="I14" s="20"/>
      <c r="J14" s="20"/>
      <c r="K14" s="20"/>
      <c r="L14" s="20"/>
      <c r="M14" s="20"/>
      <c r="N14" s="20"/>
    </row>
    <row r="15" spans="1:14" ht="30" x14ac:dyDescent="0.25">
      <c r="A15" s="7">
        <v>8</v>
      </c>
      <c r="B15" s="7" t="s">
        <v>81</v>
      </c>
      <c r="C15" s="12">
        <v>509479.1</v>
      </c>
      <c r="D15" s="12">
        <v>411649</v>
      </c>
      <c r="E15" s="27">
        <f t="shared" si="0"/>
        <v>-97830.099999999977</v>
      </c>
      <c r="F15" s="27">
        <f t="shared" si="1"/>
        <v>80.798015070686901</v>
      </c>
      <c r="G15" s="20"/>
      <c r="H15" s="20"/>
      <c r="I15" s="20"/>
      <c r="J15" s="20"/>
      <c r="K15" s="20"/>
      <c r="L15" s="20"/>
      <c r="M15" s="20"/>
      <c r="N15" s="20"/>
    </row>
    <row r="16" spans="1:14" ht="45" x14ac:dyDescent="0.25">
      <c r="A16" s="7">
        <v>9</v>
      </c>
      <c r="B16" s="7" t="s">
        <v>82</v>
      </c>
      <c r="C16" s="12">
        <v>132588.4</v>
      </c>
      <c r="D16" s="12">
        <v>108217.8</v>
      </c>
      <c r="E16" s="27">
        <f t="shared" si="0"/>
        <v>-24370.599999999991</v>
      </c>
      <c r="F16" s="27">
        <f t="shared" si="1"/>
        <v>81.619357349511731</v>
      </c>
      <c r="G16" s="20"/>
      <c r="H16" s="20"/>
      <c r="I16" s="20"/>
      <c r="J16" s="20"/>
      <c r="K16" s="20"/>
      <c r="L16" s="20"/>
      <c r="M16" s="20"/>
      <c r="N16" s="20"/>
    </row>
    <row r="17" spans="1:14" ht="45" x14ac:dyDescent="0.25">
      <c r="A17" s="22">
        <v>10</v>
      </c>
      <c r="B17" s="7" t="s">
        <v>83</v>
      </c>
      <c r="C17" s="12">
        <v>26038.400000000001</v>
      </c>
      <c r="D17" s="12">
        <v>22596</v>
      </c>
      <c r="E17" s="27">
        <f t="shared" si="0"/>
        <v>-3442.4000000000015</v>
      </c>
      <c r="F17" s="27">
        <f t="shared" si="1"/>
        <v>86.779525623694227</v>
      </c>
      <c r="G17" s="20"/>
      <c r="H17" s="20"/>
      <c r="I17" s="20"/>
      <c r="J17" s="20"/>
      <c r="K17" s="20"/>
      <c r="L17" s="20"/>
      <c r="M17" s="20"/>
      <c r="N17" s="20"/>
    </row>
    <row r="18" spans="1:14" ht="45" x14ac:dyDescent="0.25">
      <c r="A18" s="7">
        <v>11</v>
      </c>
      <c r="B18" s="7" t="s">
        <v>84</v>
      </c>
      <c r="C18" s="12">
        <v>47199.8</v>
      </c>
      <c r="D18" s="12">
        <v>43922.7</v>
      </c>
      <c r="E18" s="27">
        <f t="shared" si="0"/>
        <v>-3277.1000000000058</v>
      </c>
      <c r="F18" s="27">
        <f t="shared" si="1"/>
        <v>93.056962105771632</v>
      </c>
      <c r="G18" s="20"/>
      <c r="H18" s="20"/>
      <c r="I18" s="20"/>
      <c r="J18" s="20"/>
      <c r="K18" s="20"/>
      <c r="L18" s="20"/>
      <c r="M18" s="20"/>
      <c r="N18" s="20"/>
    </row>
    <row r="19" spans="1:14" ht="30" x14ac:dyDescent="0.25">
      <c r="A19" s="7">
        <v>12</v>
      </c>
      <c r="B19" s="7" t="s">
        <v>85</v>
      </c>
      <c r="C19" s="12">
        <v>0</v>
      </c>
      <c r="D19" s="12">
        <v>0</v>
      </c>
      <c r="E19" s="27">
        <f t="shared" si="0"/>
        <v>0</v>
      </c>
      <c r="F19" s="27">
        <v>0</v>
      </c>
      <c r="G19" s="20"/>
      <c r="H19" s="20"/>
      <c r="I19" s="20"/>
      <c r="J19" s="20"/>
      <c r="K19" s="20"/>
      <c r="L19" s="20"/>
      <c r="M19" s="20"/>
      <c r="N19" s="20"/>
    </row>
    <row r="20" spans="1:14" ht="45" x14ac:dyDescent="0.25">
      <c r="A20" s="22">
        <v>13</v>
      </c>
      <c r="B20" s="7" t="s">
        <v>86</v>
      </c>
      <c r="C20" s="12">
        <v>77130.600000000006</v>
      </c>
      <c r="D20" s="12">
        <v>74168.899999999994</v>
      </c>
      <c r="E20" s="27">
        <f t="shared" si="0"/>
        <v>-2961.7000000000116</v>
      </c>
      <c r="F20" s="27">
        <f t="shared" si="1"/>
        <v>96.160149149624118</v>
      </c>
      <c r="G20" s="20"/>
      <c r="H20" s="20"/>
      <c r="I20" s="20"/>
      <c r="J20" s="20"/>
      <c r="K20" s="20"/>
      <c r="L20" s="20"/>
      <c r="M20" s="20"/>
      <c r="N20" s="20"/>
    </row>
    <row r="21" spans="1:14" ht="30" x14ac:dyDescent="0.25">
      <c r="A21" s="7">
        <v>14</v>
      </c>
      <c r="B21" s="7" t="s">
        <v>87</v>
      </c>
      <c r="C21" s="12">
        <v>258724.8</v>
      </c>
      <c r="D21" s="12">
        <v>257014.9</v>
      </c>
      <c r="E21" s="27">
        <f t="shared" si="0"/>
        <v>-1709.8999999999942</v>
      </c>
      <c r="F21" s="27">
        <f t="shared" si="1"/>
        <v>99.339104716671926</v>
      </c>
      <c r="G21" s="20"/>
      <c r="H21" s="20"/>
      <c r="I21" s="20"/>
      <c r="J21" s="20"/>
      <c r="K21" s="20"/>
      <c r="L21" s="20"/>
      <c r="M21" s="20"/>
      <c r="N21" s="20"/>
    </row>
    <row r="22" spans="1:14" ht="30" x14ac:dyDescent="0.25">
      <c r="A22" s="7">
        <v>15</v>
      </c>
      <c r="B22" s="7" t="s">
        <v>88</v>
      </c>
      <c r="C22" s="12">
        <v>36511.699999999997</v>
      </c>
      <c r="D22" s="12">
        <v>36004.699999999997</v>
      </c>
      <c r="E22" s="27">
        <f t="shared" si="0"/>
        <v>-507</v>
      </c>
      <c r="F22" s="27">
        <f t="shared" si="1"/>
        <v>98.611404015699065</v>
      </c>
      <c r="G22" s="20"/>
      <c r="H22" s="20"/>
      <c r="I22" s="20"/>
      <c r="J22" s="20"/>
      <c r="K22" s="20"/>
      <c r="L22" s="20"/>
      <c r="M22" s="20"/>
      <c r="N22" s="20"/>
    </row>
    <row r="23" spans="1:14" ht="30" x14ac:dyDescent="0.25">
      <c r="A23" s="22">
        <v>16</v>
      </c>
      <c r="B23" s="7" t="s">
        <v>89</v>
      </c>
      <c r="C23" s="12">
        <v>22535.8</v>
      </c>
      <c r="D23" s="12">
        <v>21772.2</v>
      </c>
      <c r="E23" s="27">
        <f t="shared" si="0"/>
        <v>-763.59999999999854</v>
      </c>
      <c r="F23" s="27">
        <f t="shared" si="1"/>
        <v>96.611613521596752</v>
      </c>
      <c r="G23" s="20"/>
      <c r="H23" s="20"/>
      <c r="I23" s="20"/>
      <c r="J23" s="20"/>
      <c r="K23" s="20"/>
      <c r="L23" s="20"/>
      <c r="M23" s="20"/>
      <c r="N23" s="20"/>
    </row>
    <row r="24" spans="1:14" ht="30" x14ac:dyDescent="0.25">
      <c r="A24" s="7">
        <v>17</v>
      </c>
      <c r="B24" s="7" t="s">
        <v>90</v>
      </c>
      <c r="C24" s="12">
        <v>289317.5</v>
      </c>
      <c r="D24" s="12">
        <v>282584.8</v>
      </c>
      <c r="E24" s="27">
        <f t="shared" si="0"/>
        <v>-6732.7000000000116</v>
      </c>
      <c r="F24" s="27">
        <f t="shared" si="1"/>
        <v>97.672902606997496</v>
      </c>
      <c r="G24" s="20"/>
      <c r="H24" s="20"/>
      <c r="I24" s="20"/>
      <c r="J24" s="20"/>
      <c r="K24" s="20"/>
      <c r="L24" s="20"/>
      <c r="M24" s="20"/>
      <c r="N24" s="20"/>
    </row>
    <row r="25" spans="1:14" ht="21" customHeight="1" x14ac:dyDescent="0.25">
      <c r="A25" s="7">
        <v>18</v>
      </c>
      <c r="B25" s="7" t="s">
        <v>91</v>
      </c>
      <c r="C25" s="12">
        <v>360</v>
      </c>
      <c r="D25" s="12">
        <v>358.2</v>
      </c>
      <c r="E25" s="27">
        <f t="shared" si="0"/>
        <v>-1.8000000000000114</v>
      </c>
      <c r="F25" s="27">
        <f t="shared" si="1"/>
        <v>99.5</v>
      </c>
      <c r="G25" s="20"/>
      <c r="H25" s="20"/>
      <c r="I25" s="20"/>
      <c r="J25" s="20"/>
      <c r="K25" s="20"/>
      <c r="L25" s="20"/>
      <c r="M25" s="20"/>
      <c r="N25" s="20"/>
    </row>
    <row r="26" spans="1:14" ht="45" x14ac:dyDescent="0.25">
      <c r="A26" s="22">
        <v>19</v>
      </c>
      <c r="B26" s="7" t="s">
        <v>92</v>
      </c>
      <c r="C26" s="12">
        <v>99804</v>
      </c>
      <c r="D26" s="12">
        <v>91854.6</v>
      </c>
      <c r="E26" s="27">
        <f t="shared" si="0"/>
        <v>-7949.3999999999942</v>
      </c>
      <c r="F26" s="27">
        <f t="shared" si="1"/>
        <v>92.034988577612125</v>
      </c>
      <c r="G26" s="20"/>
      <c r="H26" s="20"/>
      <c r="I26" s="20"/>
      <c r="J26" s="20"/>
      <c r="K26" s="20"/>
      <c r="L26" s="20"/>
      <c r="M26" s="20"/>
      <c r="N26" s="20"/>
    </row>
    <row r="27" spans="1:14" ht="36" customHeight="1" x14ac:dyDescent="0.25">
      <c r="A27" s="7">
        <v>20</v>
      </c>
      <c r="B27" s="7" t="s">
        <v>93</v>
      </c>
      <c r="C27" s="12">
        <v>185272.4</v>
      </c>
      <c r="D27" s="12">
        <v>182851</v>
      </c>
      <c r="E27" s="27">
        <f t="shared" si="0"/>
        <v>-2421.3999999999942</v>
      </c>
      <c r="F27" s="27">
        <f t="shared" si="1"/>
        <v>98.693059516690028</v>
      </c>
      <c r="G27" s="20"/>
      <c r="H27" s="20"/>
      <c r="I27" s="20"/>
      <c r="J27" s="20"/>
      <c r="K27" s="20"/>
      <c r="L27" s="20"/>
      <c r="M27" s="20"/>
      <c r="N27" s="20"/>
    </row>
    <row r="28" spans="1:14" ht="26.25" customHeight="1" x14ac:dyDescent="0.25">
      <c r="A28" s="35" t="s">
        <v>62</v>
      </c>
      <c r="B28" s="36"/>
      <c r="C28" s="28">
        <f>SUM(C8:C27)</f>
        <v>4579845.5999999996</v>
      </c>
      <c r="D28" s="28">
        <f>SUM(D8:D27)</f>
        <v>4237263.8000000007</v>
      </c>
      <c r="E28" s="29">
        <f t="shared" ref="E28" si="2">D28-C28</f>
        <v>-342581.79999999888</v>
      </c>
      <c r="F28" s="29">
        <f t="shared" ref="F28" si="3">D28*100/C28</f>
        <v>92.51979586386058</v>
      </c>
      <c r="G28" s="20"/>
      <c r="H28" s="20"/>
      <c r="I28" s="20"/>
      <c r="J28" s="20"/>
      <c r="K28" s="20"/>
      <c r="L28" s="20"/>
      <c r="M28" s="20"/>
      <c r="N28" s="20"/>
    </row>
    <row r="29" spans="1:14" x14ac:dyDescent="0.25">
      <c r="B29" s="21"/>
      <c r="C29" s="21"/>
      <c r="D29" s="21"/>
      <c r="E29" s="21"/>
      <c r="F29" s="21"/>
      <c r="G29" s="20"/>
      <c r="H29" s="20"/>
      <c r="I29" s="20"/>
      <c r="J29" s="20"/>
      <c r="K29" s="20"/>
      <c r="L29" s="20"/>
      <c r="M29" s="20"/>
      <c r="N29" s="20"/>
    </row>
    <row r="30" spans="1:14" x14ac:dyDescent="0.25">
      <c r="B30" s="21"/>
      <c r="C30" s="21"/>
      <c r="D30" s="21"/>
      <c r="E30" s="21"/>
      <c r="F30" s="21"/>
      <c r="G30" s="20"/>
      <c r="H30" s="20"/>
      <c r="I30" s="20"/>
      <c r="J30" s="20"/>
      <c r="K30" s="20"/>
      <c r="L30" s="20"/>
      <c r="M30" s="20"/>
      <c r="N30" s="20"/>
    </row>
    <row r="31" spans="1:14" x14ac:dyDescent="0.25">
      <c r="B31" s="21"/>
      <c r="C31" s="21"/>
      <c r="D31" s="21"/>
      <c r="E31" s="21"/>
      <c r="F31" s="21"/>
      <c r="G31" s="20"/>
      <c r="H31" s="20"/>
      <c r="I31" s="20"/>
      <c r="J31" s="20"/>
      <c r="K31" s="20"/>
      <c r="L31" s="20"/>
      <c r="M31" s="20"/>
      <c r="N31" s="20"/>
    </row>
    <row r="32" spans="1:14" x14ac:dyDescent="0.25">
      <c r="B32" s="21"/>
      <c r="C32" s="21"/>
      <c r="D32" s="21"/>
      <c r="E32" s="21"/>
      <c r="F32" s="21"/>
      <c r="G32" s="20"/>
      <c r="H32" s="20"/>
      <c r="I32" s="20"/>
      <c r="J32" s="20"/>
      <c r="K32" s="20"/>
      <c r="L32" s="20"/>
      <c r="M32" s="20"/>
      <c r="N32" s="20"/>
    </row>
    <row r="33" spans="2:14" x14ac:dyDescent="0.25">
      <c r="B33" s="21"/>
      <c r="C33" s="21"/>
      <c r="D33" s="21"/>
      <c r="E33" s="21"/>
      <c r="F33" s="21"/>
      <c r="G33" s="20"/>
      <c r="H33" s="20"/>
      <c r="I33" s="20"/>
      <c r="J33" s="20"/>
      <c r="K33" s="20"/>
      <c r="L33" s="20"/>
      <c r="M33" s="20"/>
      <c r="N33" s="20"/>
    </row>
    <row r="34" spans="2:14" x14ac:dyDescent="0.25">
      <c r="B34" s="21"/>
      <c r="C34" s="21"/>
      <c r="D34" s="21"/>
      <c r="E34" s="21"/>
      <c r="F34" s="21"/>
      <c r="G34" s="20"/>
      <c r="H34" s="20"/>
      <c r="I34" s="20"/>
      <c r="J34" s="20"/>
      <c r="K34" s="20"/>
      <c r="L34" s="20"/>
      <c r="M34" s="20"/>
      <c r="N34" s="20"/>
    </row>
    <row r="35" spans="2:14" x14ac:dyDescent="0.25">
      <c r="B35" s="21"/>
      <c r="C35" s="21"/>
      <c r="D35" s="21"/>
      <c r="E35" s="21"/>
      <c r="F35" s="21"/>
      <c r="G35" s="20"/>
      <c r="H35" s="20"/>
      <c r="I35" s="20"/>
      <c r="J35" s="20"/>
      <c r="K35" s="20"/>
      <c r="L35" s="20"/>
      <c r="M35" s="20"/>
      <c r="N35" s="20"/>
    </row>
    <row r="36" spans="2:14" x14ac:dyDescent="0.25">
      <c r="B36" s="21"/>
      <c r="C36" s="21"/>
      <c r="D36" s="21"/>
      <c r="E36" s="21"/>
      <c r="F36" s="21"/>
      <c r="G36" s="20"/>
      <c r="H36" s="20"/>
      <c r="I36" s="20"/>
      <c r="J36" s="20"/>
      <c r="K36" s="20"/>
      <c r="L36" s="20"/>
      <c r="M36" s="20"/>
      <c r="N36" s="20"/>
    </row>
    <row r="37" spans="2:14" x14ac:dyDescent="0.25"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</row>
    <row r="38" spans="2:14" x14ac:dyDescent="0.25"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</row>
    <row r="39" spans="2:14" x14ac:dyDescent="0.25"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</row>
    <row r="40" spans="2:14" x14ac:dyDescent="0.25"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</row>
  </sheetData>
  <mergeCells count="9">
    <mergeCell ref="E1:F1"/>
    <mergeCell ref="B3:F3"/>
    <mergeCell ref="A5:A6"/>
    <mergeCell ref="A28:B28"/>
    <mergeCell ref="B5:B6"/>
    <mergeCell ref="C5:C6"/>
    <mergeCell ref="D5:D6"/>
    <mergeCell ref="E5:E6"/>
    <mergeCell ref="F5:F6"/>
  </mergeCells>
  <pageMargins left="1.1811023622047245" right="0.39370078740157483" top="0.70866141732283472" bottom="0.9448818897637796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Доходы</vt:lpstr>
      <vt:lpstr>Расходы</vt:lpstr>
      <vt:lpstr>Анализ доходов 2012-2016</vt:lpstr>
      <vt:lpstr>Исполнение по программам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Иноземцева Элла Сергеевна</dc:creator>
  <cp:lastModifiedBy>Иноземцева Элла Сергеевна</cp:lastModifiedBy>
  <cp:lastPrinted>2017-04-07T10:50:27Z</cp:lastPrinted>
  <dcterms:created xsi:type="dcterms:W3CDTF">2013-07-30T09:38:12Z</dcterms:created>
  <dcterms:modified xsi:type="dcterms:W3CDTF">2017-04-07T11:50:45Z</dcterms:modified>
</cp:coreProperties>
</file>