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1075" windowHeight="12330" activeTab="2"/>
  </bookViews>
  <sheets>
    <sheet name="Доходы" sheetId="1" r:id="rId1"/>
    <sheet name="Расходы" sheetId="2" r:id="rId2"/>
    <sheet name="Исполнение по программам" sheetId="4" r:id="rId3"/>
  </sheets>
  <calcPr calcId="145621"/>
</workbook>
</file>

<file path=xl/calcChain.xml><?xml version="1.0" encoding="utf-8"?>
<calcChain xmlns="http://schemas.openxmlformats.org/spreadsheetml/2006/main">
  <c r="D28" i="4" l="1"/>
  <c r="C28" i="4"/>
  <c r="F28" i="4" l="1"/>
  <c r="E28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7" i="4"/>
  <c r="H7" i="2" l="1"/>
  <c r="H8" i="2"/>
  <c r="H9" i="2"/>
  <c r="H10" i="2"/>
  <c r="H11" i="2"/>
  <c r="H12" i="2"/>
  <c r="H13" i="2"/>
  <c r="H14" i="2"/>
  <c r="H15" i="2"/>
  <c r="H16" i="2"/>
  <c r="H17" i="2"/>
  <c r="H6" i="2"/>
  <c r="B17" i="2"/>
  <c r="J22" i="1" l="1"/>
  <c r="K22" i="1" s="1"/>
  <c r="J23" i="1"/>
  <c r="J24" i="1"/>
  <c r="K24" i="1" s="1"/>
  <c r="J25" i="1"/>
  <c r="J26" i="1"/>
  <c r="K26" i="1" s="1"/>
  <c r="J15" i="1"/>
  <c r="K15" i="1" s="1"/>
  <c r="J16" i="1"/>
  <c r="K16" i="1" s="1"/>
  <c r="J17" i="1"/>
  <c r="J18" i="1"/>
  <c r="K18" i="1" s="1"/>
  <c r="J19" i="1"/>
  <c r="K19" i="1" s="1"/>
  <c r="J8" i="1"/>
  <c r="K8" i="1" s="1"/>
  <c r="J9" i="1"/>
  <c r="K9" i="1" s="1"/>
  <c r="J10" i="1"/>
  <c r="J11" i="1"/>
  <c r="K11" i="1" s="1"/>
  <c r="J12" i="1"/>
  <c r="K12" i="1" s="1"/>
  <c r="K23" i="1"/>
  <c r="K25" i="1"/>
  <c r="K17" i="1"/>
  <c r="K10" i="1"/>
  <c r="G20" i="1" l="1"/>
  <c r="G13" i="1"/>
  <c r="G6" i="1"/>
  <c r="J6" i="1" s="1"/>
  <c r="K6" i="1" s="1"/>
  <c r="C20" i="1"/>
  <c r="C13" i="1"/>
  <c r="C6" i="1"/>
  <c r="C27" i="1" s="1"/>
  <c r="D20" i="1"/>
  <c r="D13" i="1"/>
  <c r="D6" i="1"/>
  <c r="H11" i="1"/>
  <c r="H7" i="1"/>
  <c r="H8" i="1"/>
  <c r="H9" i="1"/>
  <c r="H10" i="1"/>
  <c r="H12" i="1"/>
  <c r="H14" i="1"/>
  <c r="H15" i="1"/>
  <c r="H16" i="1"/>
  <c r="H17" i="1"/>
  <c r="H18" i="1"/>
  <c r="H19" i="1"/>
  <c r="H21" i="1"/>
  <c r="H22" i="1"/>
  <c r="H23" i="1"/>
  <c r="H24" i="1"/>
  <c r="H25" i="1"/>
  <c r="H26" i="1"/>
  <c r="J21" i="1"/>
  <c r="K21" i="1" s="1"/>
  <c r="J14" i="1"/>
  <c r="K14" i="1" s="1"/>
  <c r="J7" i="1"/>
  <c r="K7" i="1" s="1"/>
  <c r="G27" i="1" l="1"/>
  <c r="D27" i="1"/>
  <c r="H20" i="1"/>
  <c r="H6" i="1"/>
  <c r="J13" i="1"/>
  <c r="K13" i="1" s="1"/>
  <c r="H13" i="1"/>
  <c r="I11" i="1"/>
  <c r="J20" i="1"/>
  <c r="K20" i="1" s="1"/>
  <c r="F7" i="1" l="1"/>
  <c r="F8" i="1"/>
  <c r="F22" i="1"/>
  <c r="F6" i="1"/>
  <c r="F14" i="1"/>
  <c r="F13" i="1"/>
  <c r="F12" i="1"/>
  <c r="F18" i="1"/>
  <c r="F26" i="1"/>
  <c r="F24" i="1"/>
  <c r="F9" i="1"/>
  <c r="F23" i="1"/>
  <c r="F21" i="1"/>
  <c r="F15" i="1"/>
  <c r="F10" i="1"/>
  <c r="F17" i="1"/>
  <c r="F20" i="1"/>
  <c r="F11" i="1"/>
  <c r="F25" i="1"/>
  <c r="F19" i="1"/>
  <c r="F16" i="1"/>
  <c r="I13" i="1"/>
  <c r="I20" i="1"/>
  <c r="I6" i="1"/>
  <c r="I8" i="1"/>
  <c r="I10" i="1"/>
  <c r="I22" i="1"/>
  <c r="I24" i="1"/>
  <c r="I26" i="1"/>
  <c r="I15" i="1"/>
  <c r="I17" i="1"/>
  <c r="I19" i="1"/>
  <c r="I7" i="1"/>
  <c r="I9" i="1"/>
  <c r="I12" i="1"/>
  <c r="I21" i="1"/>
  <c r="I23" i="1"/>
  <c r="I25" i="1"/>
  <c r="H27" i="1"/>
  <c r="I14" i="1"/>
  <c r="I16" i="1"/>
  <c r="I18" i="1"/>
  <c r="J27" i="1"/>
  <c r="K27" i="1" s="1"/>
  <c r="F27" i="1" l="1"/>
  <c r="I27" i="1"/>
  <c r="C17" i="2" l="1"/>
  <c r="I16" i="2" l="1"/>
  <c r="I15" i="2"/>
  <c r="I12" i="2"/>
  <c r="I11" i="2"/>
  <c r="I8" i="2"/>
  <c r="I7" i="2"/>
  <c r="G7" i="2"/>
  <c r="G8" i="2"/>
  <c r="G9" i="2"/>
  <c r="G10" i="2"/>
  <c r="G11" i="2"/>
  <c r="G12" i="2"/>
  <c r="G13" i="2"/>
  <c r="G14" i="2"/>
  <c r="G15" i="2"/>
  <c r="G16" i="2"/>
  <c r="G6" i="2"/>
  <c r="F7" i="2"/>
  <c r="F8" i="2"/>
  <c r="F9" i="2"/>
  <c r="F10" i="2"/>
  <c r="F11" i="2"/>
  <c r="F12" i="2"/>
  <c r="F13" i="2"/>
  <c r="F14" i="2"/>
  <c r="F15" i="2"/>
  <c r="F16" i="2"/>
  <c r="F6" i="2"/>
  <c r="E17" i="2"/>
  <c r="J9" i="2" s="1"/>
  <c r="I14" i="2"/>
  <c r="J7" i="2" l="1"/>
  <c r="J16" i="2"/>
  <c r="I9" i="2"/>
  <c r="I13" i="2"/>
  <c r="J10" i="2"/>
  <c r="J14" i="2"/>
  <c r="J12" i="2"/>
  <c r="I6" i="2"/>
  <c r="I10" i="2"/>
  <c r="J6" i="2"/>
  <c r="J11" i="2"/>
  <c r="J15" i="2"/>
  <c r="J8" i="2"/>
  <c r="J13" i="2"/>
  <c r="F17" i="2"/>
  <c r="G17" i="2"/>
  <c r="J17" i="2" l="1"/>
  <c r="I17" i="2"/>
</calcChain>
</file>

<file path=xl/sharedStrings.xml><?xml version="1.0" encoding="utf-8"?>
<sst xmlns="http://schemas.openxmlformats.org/spreadsheetml/2006/main" count="97" uniqueCount="83">
  <si>
    <t>Наименование доходов</t>
  </si>
  <si>
    <t>Исполнено, тыс. руб.</t>
  </si>
  <si>
    <t>Испол-нено, %</t>
  </si>
  <si>
    <t>Удельный вес, %</t>
  </si>
  <si>
    <t>в тыс.руб.</t>
  </si>
  <si>
    <t>в %</t>
  </si>
  <si>
    <t>Налоговые доходы</t>
  </si>
  <si>
    <t>Налог на доходы физических лиц</t>
  </si>
  <si>
    <t>Налоги на совокупный доход</t>
  </si>
  <si>
    <t>Налог на имущество физических лиц</t>
  </si>
  <si>
    <t>Земельный налог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</si>
  <si>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</si>
  <si>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</si>
  <si>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</si>
  <si>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использовании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</si>
  <si>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</si>
  <si>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</si>
  <si>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</si>
  <si>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</si>
  <si>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</si>
  <si>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Дотации бюджетам муниципальных образований</t>
  </si>
  <si>
    <t>Субсидии бюджетам муниципальных образований</t>
  </si>
  <si>
    <t>Субвенции бюджетам муниципальных образований</t>
  </si>
  <si>
    <t>Иные межбюджетные трансферты</t>
  </si>
  <si>
    <t>Прочие безвозмездные поступления</t>
  </si>
  <si>
    <t>Возврат остатков субсидий, субвенций и межбюджетных трансфертов имеющих целевое назначение прошлых лет</t>
  </si>
  <si>
    <t>ВСЕГО ДОХОДОВ</t>
  </si>
  <si>
    <t>Приложение №2</t>
  </si>
  <si>
    <t>Наименование раздела</t>
  </si>
  <si>
    <t>Стуктура, %</t>
  </si>
  <si>
    <t>Общегосударственные вопросы</t>
  </si>
  <si>
    <t>Национальная безопасность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</si>
  <si>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</si>
  <si>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</si>
  <si>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</si>
  <si>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</si>
  <si>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 и кинемотография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</si>
  <si>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</si>
  <si>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</si>
  <si>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</si>
  <si>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</si>
  <si>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ВСЕГО РАСХОДОВ</t>
  </si>
  <si>
    <t>Акцизы по подакцизным товарам (продукции)</t>
  </si>
  <si>
    <t>Основные показатели исполнения бюджета за 2015 год по доходам</t>
  </si>
  <si>
    <t>Уточненный план на 2015 год</t>
  </si>
  <si>
    <t>2015 год</t>
  </si>
  <si>
    <t>2014 год</t>
  </si>
  <si>
    <t>Изменение фактического поступления доходов к 2014 году</t>
  </si>
  <si>
    <t>Основные показатели исполнения бюджета за 2015 год по расходам</t>
  </si>
  <si>
    <t>Изменение расходов к                 2014 году</t>
  </si>
  <si>
    <t>Приложение №1</t>
  </si>
  <si>
    <t>Наименование муниципальной программы</t>
  </si>
  <si>
    <t>Уточненный план на 2015 год,      
тыс. рублей</t>
  </si>
  <si>
    <t>Исполнено 
в 2015 году</t>
  </si>
  <si>
    <t>Отклонение</t>
  </si>
  <si>
    <t>сумма</t>
  </si>
  <si>
    <t>процент исполнения, %</t>
  </si>
  <si>
    <t>Приложение №3</t>
  </si>
  <si>
    <t>(тыс. рублей)</t>
  </si>
  <si>
    <t>Исполнение расходов на реализацию муниципальных программ за 2015 год</t>
  </si>
  <si>
    <t>Развитие образования в городе Когалыме на 2014-2017 годы</t>
  </si>
  <si>
    <t>Социальная поддержка жителей города Когалыма на 2014-2017 годы</t>
  </si>
  <si>
    <t>Доступная среда города Когалыма на 2014-2017 годы</t>
  </si>
  <si>
    <t>Развитие культуры в городе Когалыме на 2014-2017 годы</t>
  </si>
  <si>
    <t>Развитие физической культуры и спорта в городе Когалыме на 2014-2017 годы</t>
  </si>
  <si>
    <t>№ п/п</t>
  </si>
  <si>
    <t>Содействие занятости населения города Когалыма на 2014-2017 годы</t>
  </si>
  <si>
    <t>Развитие агропромышленного комплекса и рынков сельскохозяйственной продукции, сырья и продовольствия в городе Когалыме в 2014-2017 годах</t>
  </si>
  <si>
    <t>Обеспечение доступным и комфортным жильем жителей города Когалыма на 2014-2017 годы</t>
  </si>
  <si>
    <t>Развитие жильщно-коммунального комплекса и повышение энергитической эффективности в городе Когалыме на 2014-2017 годы</t>
  </si>
  <si>
    <t>Обеспечение прав и законных интересов населения города Когалыма в отдельных сферах жизнедеятельности в 2014-2017 годах</t>
  </si>
  <si>
    <t>Защита населения и территорий от чрезвычайных ситуаций и укрепление пожарной безопасности в городе Когалыме на 2014-2017 годы</t>
  </si>
  <si>
    <t>Обеспечение экологической безопасности города Когалыма на 2014-2017 годы</t>
  </si>
  <si>
    <t>Социально-экономическое развитие и инвестиции муниципального образования город Когалым на 2014-2017 годы</t>
  </si>
  <si>
    <t>Развитие транспортной системы города Когалыма на 2014-2017 годы</t>
  </si>
  <si>
    <t>Управление муниципальными финансами в городе Когалыме на 2014-2017 годы</t>
  </si>
  <si>
    <t>Поддержка развития институтов гражданского общества города Когалыма на 2014-2017 годы</t>
  </si>
  <si>
    <t>Управление муниципальным имуществом города Когалыма на 2014-2019 годы</t>
  </si>
  <si>
    <t>Реконструкция и ремонт, в том числе капитальный, объектов муниципальной собственности города Когалыма на 2014-2017 годы</t>
  </si>
  <si>
    <t>Содержание объектов городского хозяйства и инженерной инфраструктуры в городе Когалыме на 2014-2017 годы</t>
  </si>
  <si>
    <t>Развитие муниципальной службы и резерва управленческих кадров в муниципальном образовании городской округ город Когалым на 2014-2017 годы</t>
  </si>
  <si>
    <t>Профилактика экстремизма в городе Когалыме на 2014-2017 годы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</si>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</sst>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4" fillId="0" borderId="0" xfId="0" applyFont="1" applyBorder="1" applyAlignment="1"/>
    <xf numFmtId="164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7"/>
  <sheetViews>
    <sheetView workbookViewId="0">
      <selection activeCell="N14" sqref="N14"/>
    </sheetView>
  </sheetViews>
  <sheetFormatPr defaultRowHeight="15" x14ac:dyDescent="0.25"/>
  <cols>
    <col min="1" max="1" width="0.85546875" customWidth="1"/>
    <col min="2" max="2" width="53.5703125" customWidth="1"/>
    <col min="3" max="3" width="14.28515625" customWidth="1"/>
    <col min="4" max="4" width="12.5703125" customWidth="1"/>
    <col min="5" max="5" width="9" customWidth="1"/>
    <col min="6" max="6" width="11.5703125" customWidth="1"/>
    <col min="7" max="7" width="14.140625" customWidth="1"/>
    <col min="8" max="8" width="10" customWidth="1"/>
    <col min="9" max="9" width="11.7109375" customWidth="1"/>
    <col min="10" max="10" width="13.140625" customWidth="1"/>
  </cols>
  <sheetData>
    <row r="1" spans="2:11" x14ac:dyDescent="0.25">
      <c r="J1" s="28" t="s">
        <v>50</v>
      </c>
      <c r="K1" s="28"/>
    </row>
    <row r="2" spans="2:11" ht="14.25" customHeight="1" x14ac:dyDescent="0.25">
      <c r="B2" s="29" t="s">
        <v>43</v>
      </c>
      <c r="C2" s="29"/>
      <c r="D2" s="29"/>
      <c r="E2" s="29"/>
      <c r="F2" s="29"/>
    </row>
    <row r="3" spans="2:11" ht="74.25" customHeight="1" x14ac:dyDescent="0.25">
      <c r="B3" s="30" t="s">
        <v>0</v>
      </c>
      <c r="C3" s="30" t="s">
        <v>44</v>
      </c>
      <c r="D3" s="30" t="s">
        <v>46</v>
      </c>
      <c r="E3" s="30"/>
      <c r="F3" s="30"/>
      <c r="G3" s="30" t="s">
        <v>45</v>
      </c>
      <c r="H3" s="30"/>
      <c r="I3" s="30"/>
      <c r="J3" s="26" t="s">
        <v>47</v>
      </c>
      <c r="K3" s="27"/>
    </row>
    <row r="4" spans="2:11" ht="42.75" x14ac:dyDescent="0.25">
      <c r="B4" s="30"/>
      <c r="C4" s="30"/>
      <c r="D4" s="1" t="s">
        <v>1</v>
      </c>
      <c r="E4" s="1" t="s">
        <v>2</v>
      </c>
      <c r="F4" s="1" t="s">
        <v>3</v>
      </c>
      <c r="G4" s="1" t="s">
        <v>1</v>
      </c>
      <c r="H4" s="1" t="s">
        <v>2</v>
      </c>
      <c r="I4" s="1" t="s">
        <v>3</v>
      </c>
      <c r="J4" s="14" t="s">
        <v>4</v>
      </c>
      <c r="K4" s="14" t="s">
        <v>5</v>
      </c>
    </row>
    <row r="5" spans="2:11" x14ac:dyDescent="0.25"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6">
        <v>7</v>
      </c>
      <c r="I5" s="6">
        <v>8</v>
      </c>
      <c r="J5" s="6">
        <v>9</v>
      </c>
      <c r="K5" s="6">
        <v>10</v>
      </c>
    </row>
    <row r="6" spans="2:11" x14ac:dyDescent="0.25">
      <c r="B6" s="1" t="s">
        <v>6</v>
      </c>
      <c r="C6" s="4">
        <f>SUM(C7:C12)</f>
        <v>1312241.3999999999</v>
      </c>
      <c r="D6" s="4">
        <f>SUM(D7:D12)</f>
        <v>1469122.2999999998</v>
      </c>
      <c r="E6" s="4">
        <v>100.7</v>
      </c>
      <c r="F6" s="4">
        <f>D6*100/D27</f>
        <v>35.675662037448845</v>
      </c>
      <c r="G6" s="4">
        <f>SUM(G7:G12)</f>
        <v>1324040.3000000003</v>
      </c>
      <c r="H6" s="4">
        <f>G6*100/C6</f>
        <v>100.89914096598388</v>
      </c>
      <c r="I6" s="4">
        <f>G6*100/G27</f>
        <v>31.049385945557411</v>
      </c>
      <c r="J6" s="4">
        <f>G6-D6</f>
        <v>-145081.99999999953</v>
      </c>
      <c r="K6" s="4">
        <f t="shared" ref="K6:K14" si="0">(J6/D6)*100</f>
        <v>-9.8754201743448835</v>
      </c>
    </row>
    <row r="7" spans="2:11" x14ac:dyDescent="0.25">
      <c r="B7" s="3" t="s">
        <v>7</v>
      </c>
      <c r="C7" s="5">
        <v>1135821.5</v>
      </c>
      <c r="D7" s="5">
        <v>1314319.3999999999</v>
      </c>
      <c r="E7" s="5">
        <v>101.4</v>
      </c>
      <c r="F7" s="5">
        <f>D7*100/D27</f>
        <v>31.91648150985289</v>
      </c>
      <c r="G7" s="5">
        <v>1139582.8</v>
      </c>
      <c r="H7" s="5">
        <f t="shared" ref="H7:H27" si="1">G7*100/C7</f>
        <v>100.33115238618039</v>
      </c>
      <c r="I7" s="5">
        <f>G7*100/G27</f>
        <v>26.723768282671575</v>
      </c>
      <c r="J7" s="5">
        <f t="shared" ref="J7:J27" si="2">G7-D7</f>
        <v>-174736.59999999986</v>
      </c>
      <c r="K7" s="5">
        <f t="shared" si="0"/>
        <v>-13.294835334546523</v>
      </c>
    </row>
    <row r="8" spans="2:11" x14ac:dyDescent="0.25">
      <c r="B8" s="3" t="s">
        <v>42</v>
      </c>
      <c r="C8" s="5">
        <v>12815</v>
      </c>
      <c r="D8" s="5">
        <v>12034.5</v>
      </c>
      <c r="E8" s="5">
        <v>102.4</v>
      </c>
      <c r="F8" s="5">
        <f>D8*100/D27</f>
        <v>0.29224167027461107</v>
      </c>
      <c r="G8" s="5">
        <v>13160.8</v>
      </c>
      <c r="H8" s="5">
        <f t="shared" si="1"/>
        <v>102.69840031213421</v>
      </c>
      <c r="I8" s="5">
        <f>G8*100/G27</f>
        <v>0.30862713057320978</v>
      </c>
      <c r="J8" s="5">
        <f t="shared" si="2"/>
        <v>1126.2999999999993</v>
      </c>
      <c r="K8" s="5">
        <f t="shared" si="0"/>
        <v>9.3589264198761839</v>
      </c>
    </row>
    <row r="9" spans="2:11" x14ac:dyDescent="0.25">
      <c r="B9" s="3" t="s">
        <v>8</v>
      </c>
      <c r="C9" s="5">
        <v>133494.9</v>
      </c>
      <c r="D9" s="5">
        <v>117468.9</v>
      </c>
      <c r="E9" s="5">
        <v>93.3</v>
      </c>
      <c r="F9" s="5">
        <f>D9*100/D27</f>
        <v>2.8525744768225731</v>
      </c>
      <c r="G9" s="5">
        <v>135492.1</v>
      </c>
      <c r="H9" s="5">
        <f t="shared" si="1"/>
        <v>101.49608711643667</v>
      </c>
      <c r="I9" s="5">
        <f>G9*100/G27</f>
        <v>3.1773553308566651</v>
      </c>
      <c r="J9" s="5">
        <f t="shared" si="2"/>
        <v>18023.200000000012</v>
      </c>
      <c r="K9" s="5">
        <f t="shared" si="0"/>
        <v>15.342954603303523</v>
      </c>
    </row>
    <row r="10" spans="2:11" x14ac:dyDescent="0.25">
      <c r="B10" s="3" t="s">
        <v>9</v>
      </c>
      <c r="C10" s="5">
        <v>4200</v>
      </c>
      <c r="D10" s="5">
        <v>3394</v>
      </c>
      <c r="E10" s="5">
        <v>84.9</v>
      </c>
      <c r="F10" s="5">
        <f>D10*100/D27</f>
        <v>8.2418731888489749E-2</v>
      </c>
      <c r="G10" s="5">
        <v>4545.6000000000004</v>
      </c>
      <c r="H10" s="5">
        <f t="shared" si="1"/>
        <v>108.22857142857144</v>
      </c>
      <c r="I10" s="5">
        <f>G10*100/G27</f>
        <v>0.10659652032806385</v>
      </c>
      <c r="J10" s="5">
        <f t="shared" si="2"/>
        <v>1151.6000000000004</v>
      </c>
      <c r="K10" s="5">
        <f t="shared" si="0"/>
        <v>33.930465527401303</v>
      </c>
    </row>
    <row r="11" spans="2:11" x14ac:dyDescent="0.25">
      <c r="B11" s="3" t="s">
        <v>10</v>
      </c>
      <c r="C11" s="5">
        <v>18052</v>
      </c>
      <c r="D11" s="5">
        <v>14472.3</v>
      </c>
      <c r="E11" s="5">
        <v>105.8</v>
      </c>
      <c r="F11" s="5">
        <f>D11*100/D27</f>
        <v>0.35144036933111084</v>
      </c>
      <c r="G11" s="5">
        <v>22035.599999999999</v>
      </c>
      <c r="H11" s="5">
        <f t="shared" si="1"/>
        <v>122.06736095723465</v>
      </c>
      <c r="I11" s="5">
        <f>G11*100/G27</f>
        <v>0.51674548647947105</v>
      </c>
      <c r="J11" s="5">
        <f t="shared" si="2"/>
        <v>7563.2999999999993</v>
      </c>
      <c r="K11" s="5">
        <f t="shared" si="0"/>
        <v>52.260525279326707</v>
      </c>
    </row>
    <row r="12" spans="2:11" x14ac:dyDescent="0.25">
      <c r="B12" s="3" t="s">
        <v>11</v>
      </c>
      <c r="C12" s="5">
        <v>7858</v>
      </c>
      <c r="D12" s="5">
        <v>7433.2</v>
      </c>
      <c r="E12" s="5">
        <v>103.1</v>
      </c>
      <c r="F12" s="5">
        <f>D12*100/D27</f>
        <v>0.18050527927917562</v>
      </c>
      <c r="G12" s="5">
        <v>9223.4</v>
      </c>
      <c r="H12" s="5">
        <f t="shared" si="1"/>
        <v>117.37592262662255</v>
      </c>
      <c r="I12" s="5">
        <f>G12*100/G27</f>
        <v>0.21629319464842131</v>
      </c>
      <c r="J12" s="5">
        <f t="shared" si="2"/>
        <v>1790.1999999999998</v>
      </c>
      <c r="K12" s="5">
        <f t="shared" si="0"/>
        <v>24.083840068880157</v>
      </c>
    </row>
    <row r="13" spans="2:11" x14ac:dyDescent="0.25">
      <c r="B13" s="1" t="s">
        <v>12</v>
      </c>
      <c r="C13" s="4">
        <f>SUM(C14:C19)</f>
        <v>380329.49999999994</v>
      </c>
      <c r="D13" s="4">
        <f>SUM(D14:D19)</f>
        <v>344860.7</v>
      </c>
      <c r="E13" s="4">
        <v>100.8</v>
      </c>
      <c r="F13" s="4">
        <f>D13*100/D27</f>
        <v>8.3744789546779312</v>
      </c>
      <c r="G13" s="4">
        <f>SUM(G14:G19)</f>
        <v>384306.9</v>
      </c>
      <c r="H13" s="4">
        <f t="shared" si="1"/>
        <v>101.04577741142879</v>
      </c>
      <c r="I13" s="4">
        <f>G13*100/G27</f>
        <v>9.0121828313237398</v>
      </c>
      <c r="J13" s="4">
        <f t="shared" si="2"/>
        <v>39446.200000000012</v>
      </c>
      <c r="K13" s="4">
        <f t="shared" si="0"/>
        <v>11.438299580091327</v>
      </c>
    </row>
    <row r="14" spans="2:11" ht="30" x14ac:dyDescent="0.25">
      <c r="B14" s="3" t="s">
        <v>13</v>
      </c>
      <c r="C14" s="5">
        <v>196420.8</v>
      </c>
      <c r="D14" s="5">
        <v>229642.3</v>
      </c>
      <c r="E14" s="5">
        <v>97.6</v>
      </c>
      <c r="F14" s="5">
        <f>D14*100/D27</f>
        <v>5.5765548479540747</v>
      </c>
      <c r="G14" s="5">
        <v>192863.2</v>
      </c>
      <c r="H14" s="5">
        <f t="shared" si="1"/>
        <v>98.188786523626831</v>
      </c>
      <c r="I14" s="5">
        <f>G14*100/G27</f>
        <v>4.5227353967211021</v>
      </c>
      <c r="J14" s="5">
        <f t="shared" si="2"/>
        <v>-36779.099999999977</v>
      </c>
      <c r="K14" s="5">
        <f t="shared" si="0"/>
        <v>-16.015821127031028</v>
      </c>
    </row>
    <row r="15" spans="2:11" x14ac:dyDescent="0.25">
      <c r="B15" s="3" t="s">
        <v>14</v>
      </c>
      <c r="C15" s="5">
        <v>3107</v>
      </c>
      <c r="D15" s="5">
        <v>4247.2</v>
      </c>
      <c r="E15" s="5">
        <v>100.8</v>
      </c>
      <c r="F15" s="5">
        <f>D15*100/D27</f>
        <v>0.10313754804855441</v>
      </c>
      <c r="G15" s="5">
        <v>2814.5</v>
      </c>
      <c r="H15" s="5">
        <f t="shared" si="1"/>
        <v>90.5857740585774</v>
      </c>
      <c r="I15" s="5">
        <f>G15*100/G27</f>
        <v>6.600138737753776E-2</v>
      </c>
      <c r="J15" s="5">
        <f t="shared" si="2"/>
        <v>-1432.6999999999998</v>
      </c>
      <c r="K15" s="5">
        <f t="shared" ref="K15:K27" si="3">(J15/D15)*100</f>
        <v>-33.732812205688454</v>
      </c>
    </row>
    <row r="16" spans="2:11" ht="30" x14ac:dyDescent="0.25">
      <c r="B16" s="3" t="s">
        <v>15</v>
      </c>
      <c r="C16" s="5">
        <v>4488.8999999999996</v>
      </c>
      <c r="D16" s="5">
        <v>5304.2</v>
      </c>
      <c r="E16" s="5">
        <v>100.5</v>
      </c>
      <c r="F16" s="5">
        <f>D16*100/D27</f>
        <v>0.1288053735070499</v>
      </c>
      <c r="G16" s="5">
        <v>4381</v>
      </c>
      <c r="H16" s="5">
        <f t="shared" si="1"/>
        <v>97.596293078482489</v>
      </c>
      <c r="I16" s="5">
        <f>G16*100/G27</f>
        <v>0.10273657065233362</v>
      </c>
      <c r="J16" s="5">
        <f t="shared" si="2"/>
        <v>-923.19999999999982</v>
      </c>
      <c r="K16" s="5">
        <f t="shared" si="3"/>
        <v>-17.405075223407863</v>
      </c>
    </row>
    <row r="17" spans="2:11" ht="30" x14ac:dyDescent="0.25">
      <c r="B17" s="3" t="s">
        <v>16</v>
      </c>
      <c r="C17" s="5">
        <v>158769</v>
      </c>
      <c r="D17" s="5">
        <v>88885.2</v>
      </c>
      <c r="E17" s="5">
        <v>110.8</v>
      </c>
      <c r="F17" s="5">
        <f>D17*100/D27</f>
        <v>2.1584577099748938</v>
      </c>
      <c r="G17" s="5">
        <v>160680.20000000001</v>
      </c>
      <c r="H17" s="5">
        <f t="shared" si="1"/>
        <v>101.20376143957574</v>
      </c>
      <c r="I17" s="5">
        <f>G17*100/G27</f>
        <v>3.7680284683248337</v>
      </c>
      <c r="J17" s="5">
        <f t="shared" si="2"/>
        <v>71795.000000000015</v>
      </c>
      <c r="K17" s="5">
        <f t="shared" si="3"/>
        <v>80.772727068173339</v>
      </c>
    </row>
    <row r="18" spans="2:11" x14ac:dyDescent="0.25">
      <c r="B18" s="3" t="s">
        <v>17</v>
      </c>
      <c r="C18" s="5">
        <v>12883.1</v>
      </c>
      <c r="D18" s="5">
        <v>10271.299999999999</v>
      </c>
      <c r="E18" s="5">
        <v>97.4</v>
      </c>
      <c r="F18" s="5">
        <f>D18*100/D27</f>
        <v>0.24942472623637144</v>
      </c>
      <c r="G18" s="5">
        <v>16679.8</v>
      </c>
      <c r="H18" s="5">
        <f t="shared" si="1"/>
        <v>129.4703914430533</v>
      </c>
      <c r="I18" s="5">
        <f>G18*100/G27</f>
        <v>0.3911493839686816</v>
      </c>
      <c r="J18" s="5">
        <f t="shared" si="2"/>
        <v>6408.5</v>
      </c>
      <c r="K18" s="5">
        <f t="shared" si="3"/>
        <v>62.392296982855143</v>
      </c>
    </row>
    <row r="19" spans="2:11" x14ac:dyDescent="0.25">
      <c r="B19" s="3" t="s">
        <v>18</v>
      </c>
      <c r="C19" s="5">
        <v>4660.7</v>
      </c>
      <c r="D19" s="5">
        <v>6510.5</v>
      </c>
      <c r="E19" s="5">
        <v>99.2</v>
      </c>
      <c r="F19" s="5">
        <f>D19*100/D27</f>
        <v>0.15809874895698658</v>
      </c>
      <c r="G19" s="5">
        <v>6888.2</v>
      </c>
      <c r="H19" s="5">
        <f t="shared" si="1"/>
        <v>147.79324994099599</v>
      </c>
      <c r="I19" s="5">
        <f>G19*100/G27</f>
        <v>0.1615316242792523</v>
      </c>
      <c r="J19" s="5">
        <f t="shared" si="2"/>
        <v>377.69999999999982</v>
      </c>
      <c r="K19" s="5">
        <f t="shared" si="3"/>
        <v>5.8013977421088985</v>
      </c>
    </row>
    <row r="20" spans="2:11" x14ac:dyDescent="0.25">
      <c r="B20" s="1" t="s">
        <v>19</v>
      </c>
      <c r="C20" s="4">
        <f>SUM(C21:C26)</f>
        <v>2576790.2000000002</v>
      </c>
      <c r="D20" s="4">
        <f>SUM(D21:D26)</f>
        <v>2304012.9</v>
      </c>
      <c r="E20" s="4">
        <v>100</v>
      </c>
      <c r="F20" s="4">
        <f>D20*100/D27</f>
        <v>55.949859007873229</v>
      </c>
      <c r="G20" s="4">
        <f>SUM(G21:G26)</f>
        <v>2555957.0999999996</v>
      </c>
      <c r="H20" s="4">
        <f t="shared" si="1"/>
        <v>99.191509654142564</v>
      </c>
      <c r="I20" s="4">
        <f>G20*100/G27</f>
        <v>59.938431223118855</v>
      </c>
      <c r="J20" s="4">
        <f t="shared" si="2"/>
        <v>251944.19999999972</v>
      </c>
      <c r="K20" s="4">
        <f t="shared" si="3"/>
        <v>10.93501690029599</v>
      </c>
    </row>
    <row r="21" spans="2:11" x14ac:dyDescent="0.25">
      <c r="B21" s="3" t="s">
        <v>20</v>
      </c>
      <c r="C21" s="5">
        <v>22885.1</v>
      </c>
      <c r="D21" s="5">
        <v>50631.4</v>
      </c>
      <c r="E21" s="5">
        <v>100</v>
      </c>
      <c r="F21" s="5">
        <f>D21*100/D27</f>
        <v>1.2295155514846434</v>
      </c>
      <c r="G21" s="5">
        <v>22885.1</v>
      </c>
      <c r="H21" s="5">
        <f t="shared" si="1"/>
        <v>100</v>
      </c>
      <c r="I21" s="5">
        <f>G21*100/G27</f>
        <v>0.53666667268562429</v>
      </c>
      <c r="J21" s="5">
        <f t="shared" si="2"/>
        <v>-27746.300000000003</v>
      </c>
      <c r="K21" s="5">
        <f t="shared" si="3"/>
        <v>-54.800578297262184</v>
      </c>
    </row>
    <row r="22" spans="2:11" x14ac:dyDescent="0.25">
      <c r="B22" s="3" t="s">
        <v>21</v>
      </c>
      <c r="C22" s="5">
        <v>404982.8</v>
      </c>
      <c r="D22" s="5">
        <v>437571.8</v>
      </c>
      <c r="E22" s="5">
        <v>98.2</v>
      </c>
      <c r="F22" s="5">
        <f>D22*100/D27</f>
        <v>10.625843508003495</v>
      </c>
      <c r="G22" s="5">
        <v>401881</v>
      </c>
      <c r="H22" s="5">
        <f t="shared" si="1"/>
        <v>99.234090929293785</v>
      </c>
      <c r="I22" s="5">
        <f>G22*100/G27</f>
        <v>9.4243039831843145</v>
      </c>
      <c r="J22" s="5">
        <f t="shared" si="2"/>
        <v>-35690.799999999988</v>
      </c>
      <c r="K22" s="5">
        <f t="shared" si="3"/>
        <v>-8.1565585350792702</v>
      </c>
    </row>
    <row r="23" spans="2:11" x14ac:dyDescent="0.25">
      <c r="B23" s="3" t="s">
        <v>22</v>
      </c>
      <c r="C23" s="5">
        <v>1533671</v>
      </c>
      <c r="D23" s="5">
        <v>1310026.8</v>
      </c>
      <c r="E23" s="5">
        <v>99.8</v>
      </c>
      <c r="F23" s="5">
        <f>D23*100/D27</f>
        <v>31.81224148377613</v>
      </c>
      <c r="G23" s="5">
        <v>1530279.7</v>
      </c>
      <c r="H23" s="5">
        <f t="shared" si="1"/>
        <v>99.778876956009469</v>
      </c>
      <c r="I23" s="5">
        <f>G23*100/G27</f>
        <v>35.885799707117528</v>
      </c>
      <c r="J23" s="5">
        <f t="shared" si="2"/>
        <v>220252.89999999991</v>
      </c>
      <c r="K23" s="5">
        <f t="shared" si="3"/>
        <v>16.81285451564807</v>
      </c>
    </row>
    <row r="24" spans="2:11" x14ac:dyDescent="0.25">
      <c r="B24" s="3" t="s">
        <v>23</v>
      </c>
      <c r="C24" s="5">
        <v>2958.3</v>
      </c>
      <c r="D24" s="5">
        <v>9586.4</v>
      </c>
      <c r="E24" s="5">
        <v>100</v>
      </c>
      <c r="F24" s="5">
        <f>D24*100/D27</f>
        <v>0.23279284955091872</v>
      </c>
      <c r="G24" s="5">
        <v>2958.3</v>
      </c>
      <c r="H24" s="5">
        <f t="shared" si="1"/>
        <v>100</v>
      </c>
      <c r="I24" s="5">
        <f>G24*100/G27</f>
        <v>6.937356698488896E-2</v>
      </c>
      <c r="J24" s="5">
        <f t="shared" si="2"/>
        <v>-6628.0999999999995</v>
      </c>
      <c r="K24" s="5">
        <f t="shared" si="3"/>
        <v>-69.140657598264198</v>
      </c>
    </row>
    <row r="25" spans="2:11" x14ac:dyDescent="0.25">
      <c r="B25" s="3" t="s">
        <v>24</v>
      </c>
      <c r="C25" s="5">
        <v>622379</v>
      </c>
      <c r="D25" s="5">
        <v>514220.9</v>
      </c>
      <c r="E25" s="5">
        <v>102.9</v>
      </c>
      <c r="F25" s="5">
        <f>D25*100/D27</f>
        <v>12.487163962450765</v>
      </c>
      <c r="G25" s="5">
        <v>608039</v>
      </c>
      <c r="H25" s="5">
        <f t="shared" si="1"/>
        <v>97.695937684272764</v>
      </c>
      <c r="I25" s="5">
        <f>G25*100/G27</f>
        <v>14.258808875342222</v>
      </c>
      <c r="J25" s="5">
        <f t="shared" si="2"/>
        <v>93818.099999999977</v>
      </c>
      <c r="K25" s="5">
        <f t="shared" si="3"/>
        <v>18.244707673297601</v>
      </c>
    </row>
    <row r="26" spans="2:11" ht="45" x14ac:dyDescent="0.25">
      <c r="B26" s="3" t="s">
        <v>25</v>
      </c>
      <c r="C26" s="5">
        <v>-10086</v>
      </c>
      <c r="D26" s="5">
        <v>-18024.400000000001</v>
      </c>
      <c r="E26" s="5">
        <v>124.3</v>
      </c>
      <c r="F26" s="5">
        <f>D26*100/D27</f>
        <v>-0.43769834739272095</v>
      </c>
      <c r="G26" s="5">
        <v>-10086</v>
      </c>
      <c r="H26" s="5">
        <f t="shared" si="1"/>
        <v>100</v>
      </c>
      <c r="I26" s="5">
        <f>G26*100/G27</f>
        <v>-0.23652158219571714</v>
      </c>
      <c r="J26" s="5">
        <f t="shared" si="2"/>
        <v>7938.4000000000015</v>
      </c>
      <c r="K26" s="5">
        <f t="shared" si="3"/>
        <v>-44.042520139366644</v>
      </c>
    </row>
    <row r="27" spans="2:11" x14ac:dyDescent="0.25">
      <c r="B27" s="1" t="s">
        <v>26</v>
      </c>
      <c r="C27" s="4">
        <f>C6+C13+C20</f>
        <v>4269361.0999999996</v>
      </c>
      <c r="D27" s="4">
        <f>D6+D13+D20</f>
        <v>4117995.8999999994</v>
      </c>
      <c r="E27" s="4">
        <v>100.3</v>
      </c>
      <c r="F27" s="4">
        <f>F6+F13+F20</f>
        <v>100</v>
      </c>
      <c r="G27" s="4">
        <f>G6+G13+G20</f>
        <v>4264304.3</v>
      </c>
      <c r="H27" s="4">
        <f t="shared" si="1"/>
        <v>99.881556048280856</v>
      </c>
      <c r="I27" s="4">
        <f>I6+I13+I20</f>
        <v>100</v>
      </c>
      <c r="J27" s="4">
        <f t="shared" si="2"/>
        <v>146308.40000000037</v>
      </c>
      <c r="K27" s="4">
        <f t="shared" si="3"/>
        <v>3.5529030031331601</v>
      </c>
    </row>
  </sheetData>
  <mergeCells count="7">
    <mergeCell ref="J3:K3"/>
    <mergeCell ref="J1:K1"/>
    <mergeCell ref="B2:F2"/>
    <mergeCell ref="B3:B4"/>
    <mergeCell ref="C3:C4"/>
    <mergeCell ref="D3:F3"/>
    <mergeCell ref="G3:I3"/>
  </mergeCells>
  <pageMargins left="0.62992125984251968" right="0.62992125984251968" top="1.1417322834645669" bottom="0.15748031496062992" header="0.31496062992125984" footer="0.31496062992125984"/>
  <pageSetup paperSize="9" scale="8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workbookViewId="0">
      <selection activeCell="A29" sqref="A29"/>
    </sheetView>
  </sheetViews>
  <sheetFormatPr defaultRowHeight="15" x14ac:dyDescent="0.25"/>
  <cols>
    <col min="1" max="1" width="40.140625" customWidth="1"/>
    <col min="2" max="2" width="14.140625" customWidth="1"/>
    <col min="3" max="3" width="12.85546875" customWidth="1"/>
    <col min="4" max="4" width="9.42578125" customWidth="1"/>
    <col min="5" max="5" width="12.5703125" customWidth="1"/>
    <col min="7" max="7" width="12.42578125" customWidth="1"/>
    <col min="8" max="8" width="12.28515625" customWidth="1"/>
    <col min="9" max="9" width="11.140625" customWidth="1"/>
    <col min="10" max="10" width="9.85546875" customWidth="1"/>
  </cols>
  <sheetData>
    <row r="1" spans="1:10" x14ac:dyDescent="0.25">
      <c r="G1" s="11"/>
      <c r="H1" s="11"/>
      <c r="I1" s="28" t="s">
        <v>27</v>
      </c>
      <c r="J1" s="28"/>
    </row>
    <row r="2" spans="1:10" ht="15.75" x14ac:dyDescent="0.25">
      <c r="A2" s="33" t="s">
        <v>48</v>
      </c>
      <c r="B2" s="33"/>
      <c r="C2" s="33"/>
      <c r="D2" s="33"/>
      <c r="E2" s="33"/>
      <c r="F2" s="33"/>
      <c r="G2" s="33"/>
      <c r="H2" s="33"/>
    </row>
    <row r="3" spans="1:10" ht="60.75" customHeight="1" x14ac:dyDescent="0.25">
      <c r="A3" s="30" t="s">
        <v>28</v>
      </c>
      <c r="B3" s="30" t="s">
        <v>44</v>
      </c>
      <c r="C3" s="30" t="s">
        <v>46</v>
      </c>
      <c r="D3" s="30"/>
      <c r="E3" s="30" t="s">
        <v>45</v>
      </c>
      <c r="F3" s="30"/>
      <c r="G3" s="26" t="s">
        <v>49</v>
      </c>
      <c r="H3" s="27"/>
      <c r="I3" s="31" t="s">
        <v>29</v>
      </c>
      <c r="J3" s="32"/>
    </row>
    <row r="4" spans="1:10" ht="28.5" x14ac:dyDescent="0.25">
      <c r="A4" s="30"/>
      <c r="B4" s="30"/>
      <c r="C4" s="1" t="s">
        <v>1</v>
      </c>
      <c r="D4" s="1" t="s">
        <v>2</v>
      </c>
      <c r="E4" s="1" t="s">
        <v>1</v>
      </c>
      <c r="F4" s="1" t="s">
        <v>2</v>
      </c>
      <c r="G4" s="2" t="s">
        <v>4</v>
      </c>
      <c r="H4" s="2" t="s">
        <v>5</v>
      </c>
      <c r="I4" s="8" t="s">
        <v>46</v>
      </c>
      <c r="J4" s="8" t="s">
        <v>45</v>
      </c>
    </row>
    <row r="5" spans="1:10" x14ac:dyDescent="0.25">
      <c r="A5" s="6">
        <v>1</v>
      </c>
      <c r="B5" s="6">
        <v>2</v>
      </c>
      <c r="C5" s="6">
        <v>3</v>
      </c>
      <c r="D5" s="6">
        <v>4</v>
      </c>
      <c r="E5" s="6">
        <v>6</v>
      </c>
      <c r="F5" s="6">
        <v>7</v>
      </c>
      <c r="G5" s="6">
        <v>9</v>
      </c>
      <c r="H5" s="6">
        <v>10</v>
      </c>
      <c r="I5" s="7">
        <v>11</v>
      </c>
      <c r="J5" s="7">
        <v>12</v>
      </c>
    </row>
    <row r="6" spans="1:10" ht="15" customHeight="1" x14ac:dyDescent="0.25">
      <c r="A6" s="10" t="s">
        <v>30</v>
      </c>
      <c r="B6" s="12">
        <v>495080.1</v>
      </c>
      <c r="C6" s="12">
        <v>504042.6</v>
      </c>
      <c r="D6" s="12">
        <v>94.6</v>
      </c>
      <c r="E6" s="12">
        <v>467769.8</v>
      </c>
      <c r="F6" s="12">
        <f>E6*100/B6</f>
        <v>94.483660320824853</v>
      </c>
      <c r="G6" s="12">
        <f>E6-C6</f>
        <v>-36272.799999999988</v>
      </c>
      <c r="H6" s="12">
        <f>(G6/C6)*100</f>
        <v>-7.1963758618815143</v>
      </c>
      <c r="I6" s="12">
        <f>C6*100/C17</f>
        <v>11.622610588036636</v>
      </c>
      <c r="J6" s="12">
        <f>E6*100/E17</f>
        <v>10.872173589850451</v>
      </c>
    </row>
    <row r="7" spans="1:10" ht="16.5" x14ac:dyDescent="0.25">
      <c r="A7" s="10" t="s">
        <v>31</v>
      </c>
      <c r="B7" s="12">
        <v>57223.9</v>
      </c>
      <c r="C7" s="12">
        <v>80272.600000000006</v>
      </c>
      <c r="D7" s="12">
        <v>96.2</v>
      </c>
      <c r="E7" s="12">
        <v>52942.400000000001</v>
      </c>
      <c r="F7" s="12">
        <f t="shared" ref="F7:F17" si="0">E7*100/B7</f>
        <v>92.517986365836649</v>
      </c>
      <c r="G7" s="12">
        <f t="shared" ref="G7:G17" si="1">E7-C7</f>
        <v>-27330.200000000004</v>
      </c>
      <c r="H7" s="12">
        <f t="shared" ref="H7:H17" si="2">(G7/C7)*100</f>
        <v>-34.046735747938897</v>
      </c>
      <c r="I7" s="12">
        <f>C7*100/C17</f>
        <v>1.8509887273203292</v>
      </c>
      <c r="J7" s="12">
        <f>E7*100/E17</f>
        <v>1.2305175816465674</v>
      </c>
    </row>
    <row r="8" spans="1:10" ht="16.5" x14ac:dyDescent="0.25">
      <c r="A8" s="10" t="s">
        <v>32</v>
      </c>
      <c r="B8" s="12">
        <v>448665.1</v>
      </c>
      <c r="C8" s="12">
        <v>405676.6</v>
      </c>
      <c r="D8" s="12">
        <v>88.2</v>
      </c>
      <c r="E8" s="12">
        <v>432976.1</v>
      </c>
      <c r="F8" s="12">
        <f t="shared" si="0"/>
        <v>96.503182440533038</v>
      </c>
      <c r="G8" s="12">
        <f t="shared" si="1"/>
        <v>27299.5</v>
      </c>
      <c r="H8" s="12">
        <f t="shared" si="2"/>
        <v>6.7293750736424043</v>
      </c>
      <c r="I8" s="12">
        <f>C8*100/C17</f>
        <v>9.3544100170872522</v>
      </c>
      <c r="J8" s="12">
        <f>E8*100/E17</f>
        <v>10.06347848761602</v>
      </c>
    </row>
    <row r="9" spans="1:10" ht="16.5" customHeight="1" x14ac:dyDescent="0.25">
      <c r="A9" s="10" t="s">
        <v>33</v>
      </c>
      <c r="B9" s="12">
        <v>741973.8</v>
      </c>
      <c r="C9" s="12">
        <v>736400.9</v>
      </c>
      <c r="D9" s="12">
        <v>90.1</v>
      </c>
      <c r="E9" s="12">
        <v>674499.8</v>
      </c>
      <c r="F9" s="12">
        <f t="shared" si="0"/>
        <v>90.906147899022841</v>
      </c>
      <c r="G9" s="12">
        <f t="shared" si="1"/>
        <v>-61901.099999999977</v>
      </c>
      <c r="H9" s="12">
        <f t="shared" si="2"/>
        <v>-8.4058968423313942</v>
      </c>
      <c r="I9" s="12">
        <f>C9*100/C17</f>
        <v>16.980510967485106</v>
      </c>
      <c r="J9" s="12">
        <f>E9*100/E17</f>
        <v>15.677110646987924</v>
      </c>
    </row>
    <row r="10" spans="1:10" ht="16.5" x14ac:dyDescent="0.25">
      <c r="A10" s="10" t="s">
        <v>34</v>
      </c>
      <c r="B10" s="12">
        <v>5655.5</v>
      </c>
      <c r="C10" s="12">
        <v>2423.8000000000002</v>
      </c>
      <c r="D10" s="12">
        <v>30</v>
      </c>
      <c r="E10" s="12">
        <v>5655.5</v>
      </c>
      <c r="F10" s="12">
        <f t="shared" si="0"/>
        <v>100</v>
      </c>
      <c r="G10" s="12">
        <f t="shared" si="1"/>
        <v>3231.7</v>
      </c>
      <c r="H10" s="12">
        <f t="shared" si="2"/>
        <v>133.33195808235001</v>
      </c>
      <c r="I10" s="12">
        <f>C10*100/C17</f>
        <v>5.5889886178833295E-2</v>
      </c>
      <c r="J10" s="12">
        <f>E10*100/E17</f>
        <v>0.13144836998326789</v>
      </c>
    </row>
    <row r="11" spans="1:10" ht="16.5" x14ac:dyDescent="0.25">
      <c r="A11" s="10" t="s">
        <v>35</v>
      </c>
      <c r="B11" s="12">
        <v>1824849.5</v>
      </c>
      <c r="C11" s="12">
        <v>1778037.2</v>
      </c>
      <c r="D11" s="12">
        <v>99.2</v>
      </c>
      <c r="E11" s="12">
        <v>1812672.4</v>
      </c>
      <c r="F11" s="12">
        <f t="shared" si="0"/>
        <v>99.332706614983863</v>
      </c>
      <c r="G11" s="12">
        <f t="shared" si="1"/>
        <v>34635.199999999953</v>
      </c>
      <c r="H11" s="12">
        <f t="shared" si="2"/>
        <v>1.9479457460170098</v>
      </c>
      <c r="I11" s="12">
        <f>C11*100/C17</f>
        <v>40.999379787825497</v>
      </c>
      <c r="J11" s="12">
        <f>E11*100/E17</f>
        <v>42.131170063417592</v>
      </c>
    </row>
    <row r="12" spans="1:10" ht="16.5" x14ac:dyDescent="0.25">
      <c r="A12" s="10" t="s">
        <v>36</v>
      </c>
      <c r="B12" s="12">
        <v>246018.4</v>
      </c>
      <c r="C12" s="12">
        <v>212817.5</v>
      </c>
      <c r="D12" s="12">
        <v>99.7</v>
      </c>
      <c r="E12" s="12">
        <v>223087.4</v>
      </c>
      <c r="F12" s="12">
        <f t="shared" si="0"/>
        <v>90.679152453637613</v>
      </c>
      <c r="G12" s="12">
        <f t="shared" si="1"/>
        <v>10269.899999999994</v>
      </c>
      <c r="H12" s="12">
        <f t="shared" si="2"/>
        <v>4.825683978056313</v>
      </c>
      <c r="I12" s="12">
        <f>C12*100/C17</f>
        <v>4.9073132485617021</v>
      </c>
      <c r="J12" s="12">
        <f>E12*100/E17</f>
        <v>5.18512511604726</v>
      </c>
    </row>
    <row r="13" spans="1:10" ht="16.5" x14ac:dyDescent="0.25">
      <c r="A13" s="10" t="s">
        <v>37</v>
      </c>
      <c r="B13" s="12">
        <v>249279.3</v>
      </c>
      <c r="C13" s="12">
        <v>239740.6</v>
      </c>
      <c r="D13" s="12">
        <v>100</v>
      </c>
      <c r="E13" s="12">
        <v>249279.3</v>
      </c>
      <c r="F13" s="12">
        <f t="shared" si="0"/>
        <v>100</v>
      </c>
      <c r="G13" s="12">
        <f t="shared" si="1"/>
        <v>9538.6999999999825</v>
      </c>
      <c r="H13" s="12">
        <f t="shared" si="2"/>
        <v>3.9787587083706231</v>
      </c>
      <c r="I13" s="12">
        <f>C13*100/C17</f>
        <v>5.5281272573831179</v>
      </c>
      <c r="J13" s="12">
        <f>E13*100/E17</f>
        <v>5.7938922563115609</v>
      </c>
    </row>
    <row r="14" spans="1:10" ht="16.5" x14ac:dyDescent="0.25">
      <c r="A14" s="10" t="s">
        <v>38</v>
      </c>
      <c r="B14" s="12">
        <v>176917.2</v>
      </c>
      <c r="C14" s="12">
        <v>168550</v>
      </c>
      <c r="D14" s="12">
        <v>94</v>
      </c>
      <c r="E14" s="12">
        <v>166526.20000000001</v>
      </c>
      <c r="F14" s="12">
        <f t="shared" si="0"/>
        <v>94.126630988959818</v>
      </c>
      <c r="G14" s="12">
        <f t="shared" si="1"/>
        <v>-2023.7999999999884</v>
      </c>
      <c r="H14" s="12">
        <f t="shared" si="2"/>
        <v>-1.2007119549095155</v>
      </c>
      <c r="I14" s="12">
        <f>C14*100/C17</f>
        <v>3.8865584270329032</v>
      </c>
      <c r="J14" s="12">
        <f>E14*100/E17</f>
        <v>3.8704973122637556</v>
      </c>
    </row>
    <row r="15" spans="1:10" ht="16.5" x14ac:dyDescent="0.25">
      <c r="A15" s="10" t="s">
        <v>39</v>
      </c>
      <c r="B15" s="12">
        <v>207201.4</v>
      </c>
      <c r="C15" s="12">
        <v>197730.6</v>
      </c>
      <c r="D15" s="12">
        <v>99.3</v>
      </c>
      <c r="E15" s="12">
        <v>206428.4</v>
      </c>
      <c r="F15" s="12">
        <f t="shared" si="0"/>
        <v>99.626933022653319</v>
      </c>
      <c r="G15" s="12">
        <f t="shared" si="1"/>
        <v>8697.7999999999884</v>
      </c>
      <c r="H15" s="12">
        <f t="shared" si="2"/>
        <v>4.3988133349112317</v>
      </c>
      <c r="I15" s="12">
        <f>C15*100/C17</f>
        <v>4.5594276458752425</v>
      </c>
      <c r="J15" s="12">
        <f>E15*100/E17</f>
        <v>4.7979270972069701</v>
      </c>
    </row>
    <row r="16" spans="1:10" ht="16.5" customHeight="1" x14ac:dyDescent="0.25">
      <c r="A16" s="10" t="s">
        <v>40</v>
      </c>
      <c r="B16" s="12">
        <v>10797.3</v>
      </c>
      <c r="C16" s="12">
        <v>11049.3</v>
      </c>
      <c r="D16" s="12">
        <v>100</v>
      </c>
      <c r="E16" s="12">
        <v>10612.4</v>
      </c>
      <c r="F16" s="12">
        <f t="shared" si="0"/>
        <v>98.287534846674632</v>
      </c>
      <c r="G16" s="12">
        <f t="shared" si="1"/>
        <v>-436.89999999999964</v>
      </c>
      <c r="H16" s="12">
        <f t="shared" si="2"/>
        <v>-3.9540966396061257</v>
      </c>
      <c r="I16" s="12">
        <f>C16*100/C17</f>
        <v>0.25478344721337681</v>
      </c>
      <c r="J16" s="12">
        <f>E16*100/E17</f>
        <v>0.24665947866862917</v>
      </c>
    </row>
    <row r="17" spans="1:10" x14ac:dyDescent="0.25">
      <c r="A17" s="9" t="s">
        <v>41</v>
      </c>
      <c r="B17" s="13">
        <f>SUM(B6:B16)</f>
        <v>4463661.5</v>
      </c>
      <c r="C17" s="13">
        <f>SUM(C6:C16)</f>
        <v>4336741.7</v>
      </c>
      <c r="D17" s="13">
        <v>95.6</v>
      </c>
      <c r="E17" s="13">
        <f>SUM(E6:E16)</f>
        <v>4302449.7</v>
      </c>
      <c r="F17" s="13">
        <f t="shared" si="0"/>
        <v>96.388350684746143</v>
      </c>
      <c r="G17" s="13">
        <f t="shared" si="1"/>
        <v>-34292</v>
      </c>
      <c r="H17" s="12">
        <f t="shared" si="2"/>
        <v>-0.79073189901994845</v>
      </c>
      <c r="I17" s="13">
        <f>SUM(I6:I16)</f>
        <v>100</v>
      </c>
      <c r="J17" s="13">
        <f>SUM(J6:J16)</f>
        <v>100</v>
      </c>
    </row>
  </sheetData>
  <mergeCells count="8">
    <mergeCell ref="I3:J3"/>
    <mergeCell ref="I1:J1"/>
    <mergeCell ref="A2:H2"/>
    <mergeCell ref="A3:A4"/>
    <mergeCell ref="B3:B4"/>
    <mergeCell ref="C3:D3"/>
    <mergeCell ref="E3:F3"/>
    <mergeCell ref="G3:H3"/>
  </mergeCells>
  <pageMargins left="0.70866141732283472" right="0.70866141732283472" top="1.1417322834645669" bottom="0.74803149606299213" header="0.31496062992125984" footer="0.31496062992125984"/>
  <pageSetup paperSize="9" scale="9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workbookViewId="0">
      <selection activeCell="B37" sqref="B37"/>
    </sheetView>
  </sheetViews>
  <sheetFormatPr defaultRowHeight="15" x14ac:dyDescent="0.25"/>
  <cols>
    <col min="1" max="1" width="4.5703125" customWidth="1"/>
    <col min="2" max="2" width="42.140625" customWidth="1"/>
    <col min="3" max="4" width="15.5703125" customWidth="1"/>
    <col min="5" max="5" width="14" customWidth="1"/>
    <col min="6" max="6" width="13.85546875" customWidth="1"/>
  </cols>
  <sheetData>
    <row r="1" spans="1:14" x14ac:dyDescent="0.25">
      <c r="E1" s="34" t="s">
        <v>57</v>
      </c>
      <c r="F1" s="34"/>
    </row>
    <row r="2" spans="1:14" ht="19.5" customHeight="1" x14ac:dyDescent="0.25">
      <c r="B2" s="35" t="s">
        <v>59</v>
      </c>
      <c r="C2" s="36"/>
      <c r="D2" s="36"/>
      <c r="E2" s="36"/>
      <c r="F2" s="36"/>
      <c r="G2" s="15"/>
      <c r="H2" s="15"/>
      <c r="I2" s="15"/>
      <c r="J2" s="15"/>
      <c r="K2" s="15"/>
      <c r="L2" s="15"/>
      <c r="M2" s="15"/>
      <c r="N2" s="15"/>
    </row>
    <row r="3" spans="1:14" ht="15" customHeight="1" thickBot="1" x14ac:dyDescent="0.3">
      <c r="B3" s="16"/>
      <c r="C3" s="16"/>
      <c r="D3" s="16"/>
      <c r="E3" s="16"/>
      <c r="F3" s="16" t="s">
        <v>58</v>
      </c>
      <c r="G3" s="15"/>
      <c r="H3" s="15"/>
      <c r="I3" s="15"/>
      <c r="J3" s="15"/>
      <c r="K3" s="15"/>
      <c r="L3" s="15"/>
      <c r="M3" s="15"/>
      <c r="N3" s="15"/>
    </row>
    <row r="4" spans="1:14" ht="22.5" customHeight="1" thickBot="1" x14ac:dyDescent="0.3">
      <c r="A4" s="37" t="s">
        <v>65</v>
      </c>
      <c r="B4" s="39" t="s">
        <v>51</v>
      </c>
      <c r="C4" s="41" t="s">
        <v>52</v>
      </c>
      <c r="D4" s="39" t="s">
        <v>53</v>
      </c>
      <c r="E4" s="43" t="s">
        <v>54</v>
      </c>
      <c r="F4" s="44"/>
      <c r="G4" s="15"/>
      <c r="H4" s="15"/>
      <c r="I4" s="15"/>
      <c r="J4" s="15"/>
      <c r="K4" s="15"/>
      <c r="L4" s="15"/>
      <c r="M4" s="15"/>
      <c r="N4" s="15"/>
    </row>
    <row r="5" spans="1:14" ht="41.25" customHeight="1" thickBot="1" x14ac:dyDescent="0.3">
      <c r="A5" s="38"/>
      <c r="B5" s="40"/>
      <c r="C5" s="42"/>
      <c r="D5" s="40"/>
      <c r="E5" s="17" t="s">
        <v>55</v>
      </c>
      <c r="F5" s="17" t="s">
        <v>56</v>
      </c>
      <c r="G5" s="15"/>
      <c r="H5" s="15"/>
      <c r="I5" s="15"/>
      <c r="J5" s="15"/>
      <c r="K5" s="15"/>
      <c r="L5" s="15"/>
      <c r="M5" s="15"/>
      <c r="N5" s="15"/>
    </row>
    <row r="6" spans="1:14" ht="11.25" customHeight="1" thickBot="1" x14ac:dyDescent="0.3">
      <c r="A6" s="20">
        <v>1</v>
      </c>
      <c r="B6" s="19">
        <v>2</v>
      </c>
      <c r="C6" s="20">
        <v>3</v>
      </c>
      <c r="D6" s="21">
        <v>4</v>
      </c>
      <c r="E6" s="20">
        <v>5</v>
      </c>
      <c r="F6" s="22">
        <v>6</v>
      </c>
      <c r="G6" s="15"/>
      <c r="H6" s="15"/>
      <c r="I6" s="15"/>
      <c r="J6" s="15"/>
      <c r="K6" s="15"/>
      <c r="L6" s="15"/>
      <c r="M6" s="15"/>
      <c r="N6" s="15"/>
    </row>
    <row r="7" spans="1:14" ht="30" x14ac:dyDescent="0.25">
      <c r="A7" s="18">
        <v>1</v>
      </c>
      <c r="B7" s="18" t="s">
        <v>60</v>
      </c>
      <c r="C7" s="23">
        <v>1830143.6</v>
      </c>
      <c r="D7" s="23">
        <v>1818045.9</v>
      </c>
      <c r="E7" s="23">
        <f>D7-C7</f>
        <v>-12097.700000000186</v>
      </c>
      <c r="F7" s="23">
        <f>D7*100/C7</f>
        <v>99.338975367834522</v>
      </c>
      <c r="G7" s="15"/>
      <c r="H7" s="15"/>
      <c r="I7" s="15"/>
      <c r="J7" s="15"/>
      <c r="K7" s="15"/>
      <c r="L7" s="15"/>
      <c r="M7" s="15"/>
      <c r="N7" s="15"/>
    </row>
    <row r="8" spans="1:14" ht="30" x14ac:dyDescent="0.25">
      <c r="A8" s="7">
        <v>2</v>
      </c>
      <c r="B8" s="7" t="s">
        <v>61</v>
      </c>
      <c r="C8" s="12">
        <v>149290</v>
      </c>
      <c r="D8" s="12">
        <v>143127.70000000001</v>
      </c>
      <c r="E8" s="23">
        <f t="shared" ref="E8:E27" si="0">D8-C8</f>
        <v>-6162.2999999999884</v>
      </c>
      <c r="F8" s="23">
        <f t="shared" ref="F8:F27" si="1">D8*100/C8</f>
        <v>95.872262040324216</v>
      </c>
      <c r="G8" s="15"/>
      <c r="H8" s="15"/>
      <c r="I8" s="15"/>
      <c r="J8" s="15"/>
      <c r="K8" s="15"/>
      <c r="L8" s="15"/>
      <c r="M8" s="15"/>
      <c r="N8" s="15"/>
    </row>
    <row r="9" spans="1:14" ht="30" x14ac:dyDescent="0.25">
      <c r="A9" s="7">
        <v>3</v>
      </c>
      <c r="B9" s="7" t="s">
        <v>62</v>
      </c>
      <c r="C9" s="12">
        <v>2669.4</v>
      </c>
      <c r="D9" s="12">
        <v>2559.4</v>
      </c>
      <c r="E9" s="23">
        <f t="shared" si="0"/>
        <v>-110</v>
      </c>
      <c r="F9" s="23">
        <f t="shared" si="1"/>
        <v>95.879223795609491</v>
      </c>
      <c r="G9" s="15"/>
      <c r="H9" s="15"/>
      <c r="I9" s="15"/>
      <c r="J9" s="15"/>
      <c r="K9" s="15"/>
      <c r="L9" s="15"/>
      <c r="M9" s="15"/>
      <c r="N9" s="15"/>
    </row>
    <row r="10" spans="1:14" ht="30" x14ac:dyDescent="0.25">
      <c r="A10" s="18">
        <v>4</v>
      </c>
      <c r="B10" s="7" t="s">
        <v>63</v>
      </c>
      <c r="C10" s="12">
        <v>247961.8</v>
      </c>
      <c r="D10" s="12">
        <v>224440.7</v>
      </c>
      <c r="E10" s="23">
        <f t="shared" si="0"/>
        <v>-23521.099999999977</v>
      </c>
      <c r="F10" s="23">
        <f t="shared" si="1"/>
        <v>90.514224368430945</v>
      </c>
      <c r="G10" s="15"/>
      <c r="H10" s="15"/>
      <c r="I10" s="15"/>
      <c r="J10" s="15"/>
      <c r="K10" s="15"/>
      <c r="L10" s="15"/>
      <c r="M10" s="15"/>
      <c r="N10" s="15"/>
    </row>
    <row r="11" spans="1:14" ht="30" x14ac:dyDescent="0.25">
      <c r="A11" s="7">
        <v>5</v>
      </c>
      <c r="B11" s="7" t="s">
        <v>64</v>
      </c>
      <c r="C11" s="12">
        <v>206082.4</v>
      </c>
      <c r="D11" s="12">
        <v>205553.1</v>
      </c>
      <c r="E11" s="23">
        <f t="shared" si="0"/>
        <v>-529.29999999998836</v>
      </c>
      <c r="F11" s="23">
        <f t="shared" si="1"/>
        <v>99.743160988031974</v>
      </c>
      <c r="G11" s="15"/>
      <c r="H11" s="15"/>
      <c r="I11" s="15"/>
      <c r="J11" s="15"/>
      <c r="K11" s="15"/>
      <c r="L11" s="15"/>
      <c r="M11" s="15"/>
      <c r="N11" s="15"/>
    </row>
    <row r="12" spans="1:14" ht="30" x14ac:dyDescent="0.25">
      <c r="A12" s="7">
        <v>6</v>
      </c>
      <c r="B12" s="7" t="s">
        <v>66</v>
      </c>
      <c r="C12" s="12">
        <v>20521.7</v>
      </c>
      <c r="D12" s="12">
        <v>19788.2</v>
      </c>
      <c r="E12" s="23">
        <f t="shared" si="0"/>
        <v>-733.5</v>
      </c>
      <c r="F12" s="23">
        <f t="shared" si="1"/>
        <v>96.425734710087369</v>
      </c>
      <c r="G12" s="15"/>
      <c r="H12" s="15"/>
      <c r="I12" s="15"/>
      <c r="J12" s="15"/>
      <c r="K12" s="15"/>
      <c r="L12" s="15"/>
      <c r="M12" s="15"/>
      <c r="N12" s="15"/>
    </row>
    <row r="13" spans="1:14" ht="60" x14ac:dyDescent="0.25">
      <c r="A13" s="18">
        <v>7</v>
      </c>
      <c r="B13" s="7" t="s">
        <v>67</v>
      </c>
      <c r="C13" s="12">
        <v>10729.2</v>
      </c>
      <c r="D13" s="12">
        <v>10727.5</v>
      </c>
      <c r="E13" s="23">
        <f t="shared" si="0"/>
        <v>-1.7000000000007276</v>
      </c>
      <c r="F13" s="23">
        <f t="shared" si="1"/>
        <v>99.984155389031798</v>
      </c>
      <c r="G13" s="15"/>
      <c r="H13" s="15"/>
      <c r="I13" s="15"/>
      <c r="J13" s="15"/>
      <c r="K13" s="15"/>
      <c r="L13" s="15"/>
      <c r="M13" s="15"/>
      <c r="N13" s="15"/>
    </row>
    <row r="14" spans="1:14" ht="45" x14ac:dyDescent="0.25">
      <c r="A14" s="7">
        <v>8</v>
      </c>
      <c r="B14" s="7" t="s">
        <v>68</v>
      </c>
      <c r="C14" s="12">
        <v>373319.4</v>
      </c>
      <c r="D14" s="12">
        <v>295377.5</v>
      </c>
      <c r="E14" s="23">
        <f t="shared" si="0"/>
        <v>-77941.900000000023</v>
      </c>
      <c r="F14" s="23">
        <f t="shared" si="1"/>
        <v>79.121926157601237</v>
      </c>
      <c r="G14" s="15"/>
      <c r="H14" s="15"/>
      <c r="I14" s="15"/>
      <c r="J14" s="15"/>
      <c r="K14" s="15"/>
      <c r="L14" s="15"/>
      <c r="M14" s="15"/>
      <c r="N14" s="15"/>
    </row>
    <row r="15" spans="1:14" ht="60" x14ac:dyDescent="0.25">
      <c r="A15" s="7">
        <v>9</v>
      </c>
      <c r="B15" s="7" t="s">
        <v>69</v>
      </c>
      <c r="C15" s="12">
        <v>171909.5</v>
      </c>
      <c r="D15" s="12">
        <v>169922.3</v>
      </c>
      <c r="E15" s="23">
        <f t="shared" si="0"/>
        <v>-1987.2000000000116</v>
      </c>
      <c r="F15" s="23">
        <f t="shared" si="1"/>
        <v>98.844042941198708</v>
      </c>
      <c r="G15" s="15"/>
      <c r="H15" s="15"/>
      <c r="I15" s="15"/>
      <c r="J15" s="15"/>
      <c r="K15" s="15"/>
      <c r="L15" s="15"/>
      <c r="M15" s="15"/>
      <c r="N15" s="15"/>
    </row>
    <row r="16" spans="1:14" ht="60" x14ac:dyDescent="0.25">
      <c r="A16" s="18">
        <v>10</v>
      </c>
      <c r="B16" s="7" t="s">
        <v>70</v>
      </c>
      <c r="C16" s="12">
        <v>23851.3</v>
      </c>
      <c r="D16" s="12">
        <v>23573.8</v>
      </c>
      <c r="E16" s="23">
        <f t="shared" si="0"/>
        <v>-277.5</v>
      </c>
      <c r="F16" s="23">
        <f t="shared" si="1"/>
        <v>98.836541404451751</v>
      </c>
      <c r="G16" s="15"/>
      <c r="H16" s="15"/>
      <c r="I16" s="15"/>
      <c r="J16" s="15"/>
      <c r="K16" s="15"/>
      <c r="L16" s="15"/>
      <c r="M16" s="15"/>
      <c r="N16" s="15"/>
    </row>
    <row r="17" spans="1:14" ht="60" x14ac:dyDescent="0.25">
      <c r="A17" s="7">
        <v>11</v>
      </c>
      <c r="B17" s="7" t="s">
        <v>71</v>
      </c>
      <c r="C17" s="12">
        <v>40692.6</v>
      </c>
      <c r="D17" s="12">
        <v>36677.300000000003</v>
      </c>
      <c r="E17" s="23">
        <f t="shared" si="0"/>
        <v>-4015.2999999999956</v>
      </c>
      <c r="F17" s="23">
        <f t="shared" si="1"/>
        <v>90.132603962391215</v>
      </c>
      <c r="G17" s="15"/>
      <c r="H17" s="15"/>
      <c r="I17" s="15"/>
      <c r="J17" s="15"/>
      <c r="K17" s="15"/>
      <c r="L17" s="15"/>
      <c r="M17" s="15"/>
      <c r="N17" s="15"/>
    </row>
    <row r="18" spans="1:14" ht="30" x14ac:dyDescent="0.25">
      <c r="A18" s="7">
        <v>12</v>
      </c>
      <c r="B18" s="7" t="s">
        <v>72</v>
      </c>
      <c r="C18" s="12">
        <v>5655.5</v>
      </c>
      <c r="D18" s="12">
        <v>5655.5</v>
      </c>
      <c r="E18" s="23">
        <f t="shared" si="0"/>
        <v>0</v>
      </c>
      <c r="F18" s="23">
        <f t="shared" si="1"/>
        <v>100</v>
      </c>
      <c r="G18" s="15"/>
      <c r="H18" s="15"/>
      <c r="I18" s="15"/>
      <c r="J18" s="15"/>
      <c r="K18" s="15"/>
      <c r="L18" s="15"/>
      <c r="M18" s="15"/>
      <c r="N18" s="15"/>
    </row>
    <row r="19" spans="1:14" ht="45" x14ac:dyDescent="0.25">
      <c r="A19" s="18">
        <v>13</v>
      </c>
      <c r="B19" s="7" t="s">
        <v>73</v>
      </c>
      <c r="C19" s="12">
        <v>71200.899999999994</v>
      </c>
      <c r="D19" s="12">
        <v>67154.399999999994</v>
      </c>
      <c r="E19" s="23">
        <f t="shared" si="0"/>
        <v>-4046.5</v>
      </c>
      <c r="F19" s="23">
        <f t="shared" si="1"/>
        <v>94.316785321533857</v>
      </c>
      <c r="G19" s="15"/>
      <c r="H19" s="15"/>
      <c r="I19" s="15"/>
      <c r="J19" s="15"/>
      <c r="K19" s="15"/>
      <c r="L19" s="15"/>
      <c r="M19" s="15"/>
      <c r="N19" s="15"/>
    </row>
    <row r="20" spans="1:14" ht="30" x14ac:dyDescent="0.25">
      <c r="A20" s="7">
        <v>14</v>
      </c>
      <c r="B20" s="7" t="s">
        <v>74</v>
      </c>
      <c r="C20" s="12">
        <v>325484.09999999998</v>
      </c>
      <c r="D20" s="12">
        <v>324939.5</v>
      </c>
      <c r="E20" s="23">
        <f t="shared" si="0"/>
        <v>-544.59999999997672</v>
      </c>
      <c r="F20" s="23">
        <f t="shared" si="1"/>
        <v>99.832679998807933</v>
      </c>
      <c r="G20" s="15"/>
      <c r="H20" s="15"/>
      <c r="I20" s="15"/>
      <c r="J20" s="15"/>
      <c r="K20" s="15"/>
      <c r="L20" s="15"/>
      <c r="M20" s="15"/>
      <c r="N20" s="15"/>
    </row>
    <row r="21" spans="1:14" ht="30" x14ac:dyDescent="0.25">
      <c r="A21" s="7">
        <v>15</v>
      </c>
      <c r="B21" s="7" t="s">
        <v>75</v>
      </c>
      <c r="C21" s="12">
        <v>36089.599999999999</v>
      </c>
      <c r="D21" s="12">
        <v>35024.800000000003</v>
      </c>
      <c r="E21" s="23">
        <f t="shared" si="0"/>
        <v>-1064.7999999999956</v>
      </c>
      <c r="F21" s="23">
        <f t="shared" si="1"/>
        <v>97.049565525802464</v>
      </c>
      <c r="G21" s="15"/>
      <c r="H21" s="15"/>
      <c r="I21" s="15"/>
      <c r="J21" s="15"/>
      <c r="K21" s="15"/>
      <c r="L21" s="15"/>
      <c r="M21" s="15"/>
      <c r="N21" s="15"/>
    </row>
    <row r="22" spans="1:14" ht="45" x14ac:dyDescent="0.25">
      <c r="A22" s="18">
        <v>16</v>
      </c>
      <c r="B22" s="7" t="s">
        <v>76</v>
      </c>
      <c r="C22" s="12">
        <v>23372.799999999999</v>
      </c>
      <c r="D22" s="12">
        <v>21884.2</v>
      </c>
      <c r="E22" s="23">
        <f t="shared" si="0"/>
        <v>-1488.5999999999985</v>
      </c>
      <c r="F22" s="23">
        <f t="shared" si="1"/>
        <v>93.631058324205924</v>
      </c>
      <c r="G22" s="15"/>
      <c r="H22" s="15"/>
      <c r="I22" s="15"/>
      <c r="J22" s="15"/>
      <c r="K22" s="15"/>
      <c r="L22" s="15"/>
      <c r="M22" s="15"/>
      <c r="N22" s="15"/>
    </row>
    <row r="23" spans="1:14" ht="30" x14ac:dyDescent="0.25">
      <c r="A23" s="7">
        <v>17</v>
      </c>
      <c r="B23" s="7" t="s">
        <v>77</v>
      </c>
      <c r="C23" s="12">
        <v>90964.3</v>
      </c>
      <c r="D23" s="12">
        <v>90705.8</v>
      </c>
      <c r="E23" s="23">
        <f t="shared" si="0"/>
        <v>-258.5</v>
      </c>
      <c r="F23" s="23">
        <f t="shared" si="1"/>
        <v>99.715822580946593</v>
      </c>
      <c r="G23" s="15"/>
      <c r="H23" s="15"/>
      <c r="I23" s="15"/>
      <c r="J23" s="15"/>
      <c r="K23" s="15"/>
      <c r="L23" s="15"/>
      <c r="M23" s="15"/>
      <c r="N23" s="15"/>
    </row>
    <row r="24" spans="1:14" ht="30" x14ac:dyDescent="0.25">
      <c r="A24" s="7">
        <v>18</v>
      </c>
      <c r="B24" s="7" t="s">
        <v>81</v>
      </c>
      <c r="C24" s="12">
        <v>346</v>
      </c>
      <c r="D24" s="12">
        <v>346</v>
      </c>
      <c r="E24" s="23">
        <f t="shared" si="0"/>
        <v>0</v>
      </c>
      <c r="F24" s="23">
        <f t="shared" si="1"/>
        <v>100</v>
      </c>
      <c r="G24" s="15"/>
      <c r="H24" s="15"/>
      <c r="I24" s="15"/>
      <c r="J24" s="15"/>
      <c r="K24" s="15"/>
      <c r="L24" s="15"/>
      <c r="M24" s="15"/>
      <c r="N24" s="15"/>
    </row>
    <row r="25" spans="1:14" ht="60" x14ac:dyDescent="0.25">
      <c r="A25" s="18">
        <v>19</v>
      </c>
      <c r="B25" s="7" t="s">
        <v>78</v>
      </c>
      <c r="C25" s="12">
        <v>279789.90000000002</v>
      </c>
      <c r="D25" s="12">
        <v>277305.7</v>
      </c>
      <c r="E25" s="23">
        <f t="shared" si="0"/>
        <v>-2484.2000000000116</v>
      </c>
      <c r="F25" s="23">
        <f t="shared" si="1"/>
        <v>99.112119486800623</v>
      </c>
      <c r="G25" s="15"/>
      <c r="H25" s="15"/>
      <c r="I25" s="15"/>
      <c r="J25" s="15"/>
      <c r="K25" s="15"/>
      <c r="L25" s="15"/>
      <c r="M25" s="15"/>
      <c r="N25" s="15"/>
    </row>
    <row r="26" spans="1:14" ht="45" x14ac:dyDescent="0.25">
      <c r="A26" s="7">
        <v>20</v>
      </c>
      <c r="B26" s="7" t="s">
        <v>79</v>
      </c>
      <c r="C26" s="12">
        <v>219266</v>
      </c>
      <c r="D26" s="12">
        <v>216668</v>
      </c>
      <c r="E26" s="23">
        <f t="shared" si="0"/>
        <v>-2598</v>
      </c>
      <c r="F26" s="23">
        <f t="shared" si="1"/>
        <v>98.815137777858851</v>
      </c>
      <c r="G26" s="15"/>
      <c r="H26" s="15"/>
      <c r="I26" s="15"/>
      <c r="J26" s="15"/>
      <c r="K26" s="15"/>
      <c r="L26" s="15"/>
      <c r="M26" s="15"/>
      <c r="N26" s="15"/>
    </row>
    <row r="27" spans="1:14" ht="60" x14ac:dyDescent="0.25">
      <c r="A27" s="7">
        <v>21</v>
      </c>
      <c r="B27" s="7" t="s">
        <v>80</v>
      </c>
      <c r="C27" s="12">
        <v>39067.300000000003</v>
      </c>
      <c r="D27" s="12">
        <v>34256.6</v>
      </c>
      <c r="E27" s="23">
        <f t="shared" si="0"/>
        <v>-4810.7000000000044</v>
      </c>
      <c r="F27" s="23">
        <f t="shared" si="1"/>
        <v>87.686121129435605</v>
      </c>
      <c r="G27" s="15"/>
      <c r="H27" s="15"/>
      <c r="I27" s="15"/>
      <c r="J27" s="15"/>
      <c r="K27" s="15"/>
      <c r="L27" s="15"/>
      <c r="M27" s="15"/>
      <c r="N27" s="15"/>
    </row>
    <row r="28" spans="1:14" ht="26.25" customHeight="1" x14ac:dyDescent="0.25">
      <c r="A28" s="31" t="s">
        <v>82</v>
      </c>
      <c r="B28" s="32"/>
      <c r="C28" s="24">
        <f>SUM(C7:C27)</f>
        <v>4168407.2999999993</v>
      </c>
      <c r="D28" s="24">
        <f>SUM(D7:D27)</f>
        <v>4023733.8999999994</v>
      </c>
      <c r="E28" s="25">
        <f t="shared" ref="E28" si="2">D28-C28</f>
        <v>-144673.39999999991</v>
      </c>
      <c r="F28" s="25">
        <f t="shared" ref="F28" si="3">D28*100/C28</f>
        <v>96.529288296755453</v>
      </c>
      <c r="G28" s="15"/>
      <c r="H28" s="15"/>
      <c r="I28" s="15"/>
      <c r="J28" s="15"/>
      <c r="K28" s="15"/>
      <c r="L28" s="15"/>
      <c r="M28" s="15"/>
      <c r="N28" s="15"/>
    </row>
    <row r="29" spans="1:14" x14ac:dyDescent="0.25">
      <c r="B29" s="16"/>
      <c r="C29" s="16"/>
      <c r="D29" s="16"/>
      <c r="E29" s="16"/>
      <c r="F29" s="16"/>
      <c r="G29" s="15"/>
      <c r="H29" s="15"/>
      <c r="I29" s="15"/>
      <c r="J29" s="15"/>
      <c r="K29" s="15"/>
      <c r="L29" s="15"/>
      <c r="M29" s="15"/>
      <c r="N29" s="15"/>
    </row>
    <row r="30" spans="1:14" x14ac:dyDescent="0.25">
      <c r="B30" s="16"/>
      <c r="C30" s="16"/>
      <c r="D30" s="16"/>
      <c r="E30" s="16"/>
      <c r="F30" s="16"/>
      <c r="G30" s="15"/>
      <c r="H30" s="15"/>
      <c r="I30" s="15"/>
      <c r="J30" s="15"/>
      <c r="K30" s="15"/>
      <c r="L30" s="15"/>
      <c r="M30" s="15"/>
      <c r="N30" s="15"/>
    </row>
    <row r="31" spans="1:14" x14ac:dyDescent="0.25">
      <c r="B31" s="16"/>
      <c r="C31" s="16"/>
      <c r="D31" s="16"/>
      <c r="E31" s="16"/>
      <c r="F31" s="16"/>
      <c r="G31" s="15"/>
      <c r="H31" s="15"/>
      <c r="I31" s="15"/>
      <c r="J31" s="15"/>
      <c r="K31" s="15"/>
      <c r="L31" s="15"/>
      <c r="M31" s="15"/>
      <c r="N31" s="15"/>
    </row>
    <row r="32" spans="1:14" x14ac:dyDescent="0.25">
      <c r="B32" s="16"/>
      <c r="C32" s="16"/>
      <c r="D32" s="16"/>
      <c r="E32" s="16"/>
      <c r="F32" s="16"/>
      <c r="G32" s="15"/>
      <c r="H32" s="15"/>
      <c r="I32" s="15"/>
      <c r="J32" s="15"/>
      <c r="K32" s="15"/>
      <c r="L32" s="15"/>
      <c r="M32" s="15"/>
      <c r="N32" s="15"/>
    </row>
    <row r="33" spans="2:14" x14ac:dyDescent="0.25">
      <c r="B33" s="16"/>
      <c r="C33" s="16"/>
      <c r="D33" s="16"/>
      <c r="E33" s="16"/>
      <c r="F33" s="16"/>
      <c r="G33" s="15"/>
      <c r="H33" s="15"/>
      <c r="I33" s="15"/>
      <c r="J33" s="15"/>
      <c r="K33" s="15"/>
      <c r="L33" s="15"/>
      <c r="M33" s="15"/>
      <c r="N33" s="15"/>
    </row>
    <row r="34" spans="2:14" x14ac:dyDescent="0.25">
      <c r="B34" s="16"/>
      <c r="C34" s="16"/>
      <c r="D34" s="16"/>
      <c r="E34" s="16"/>
      <c r="F34" s="16"/>
      <c r="G34" s="15"/>
      <c r="H34" s="15"/>
      <c r="I34" s="15"/>
      <c r="J34" s="15"/>
      <c r="K34" s="15"/>
      <c r="L34" s="15"/>
      <c r="M34" s="15"/>
      <c r="N34" s="15"/>
    </row>
    <row r="35" spans="2:14" x14ac:dyDescent="0.25">
      <c r="B35" s="16"/>
      <c r="C35" s="16"/>
      <c r="D35" s="16"/>
      <c r="E35" s="16"/>
      <c r="F35" s="16"/>
      <c r="G35" s="15"/>
      <c r="H35" s="15"/>
      <c r="I35" s="15"/>
      <c r="J35" s="15"/>
      <c r="K35" s="15"/>
      <c r="L35" s="15"/>
      <c r="M35" s="15"/>
      <c r="N35" s="15"/>
    </row>
    <row r="36" spans="2:14" x14ac:dyDescent="0.25">
      <c r="B36" s="16"/>
      <c r="C36" s="16"/>
      <c r="D36" s="16"/>
      <c r="E36" s="16"/>
      <c r="F36" s="16"/>
      <c r="G36" s="15"/>
      <c r="H36" s="15"/>
      <c r="I36" s="15"/>
      <c r="J36" s="15"/>
      <c r="K36" s="15"/>
      <c r="L36" s="15"/>
      <c r="M36" s="15"/>
      <c r="N36" s="15"/>
    </row>
    <row r="37" spans="2:14" x14ac:dyDescent="0.25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2:14" x14ac:dyDescent="0.25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2:14" x14ac:dyDescent="0.25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2:14" x14ac:dyDescent="0.25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</sheetData>
  <mergeCells count="8">
    <mergeCell ref="E1:F1"/>
    <mergeCell ref="B2:F2"/>
    <mergeCell ref="A4:A5"/>
    <mergeCell ref="A28:B28"/>
    <mergeCell ref="B4:B5"/>
    <mergeCell ref="C4:C5"/>
    <mergeCell ref="E4:F4"/>
    <mergeCell ref="D4:D5"/>
  </mergeCells>
  <pageMargins left="1.1023622047244095" right="0.31496062992125984" top="0.11811023622047245" bottom="0.15748031496062992" header="0.31496062992125984" footer="0.31496062992125984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Исполнение по программам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Иноземцева Элла Сергеевна</dc:creator>
  <cp:lastModifiedBy>Иноземцева Элла Сергеевна</cp:lastModifiedBy>
  <cp:lastPrinted>2016-04-12T11:45:26Z</cp:lastPrinted>
  <dcterms:created xsi:type="dcterms:W3CDTF">2013-07-30T09:38:12Z</dcterms:created>
  <dcterms:modified xsi:type="dcterms:W3CDTF">2016-06-06T06:35:48Z</dcterms:modified>
</cp:coreProperties>
</file>